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<sst xmlns="http://schemas.openxmlformats.org/spreadsheetml/2006/main" count="147" uniqueCount="77">
  <si>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</si>
  <si>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</si>
  <si>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</si>
  <si>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</si>
  <si>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</si>
  <si>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</si>
  <si>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</si>
  <si>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</si>
  <si>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</si>
  <si>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</si>
  <si>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</si>
  <si>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</si>
  <si>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</si>
  <si>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</si>
  <si>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</si>
  <si>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</si>
  <si>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</si>
  <si>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</si>
  <si>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</si>
  <si>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</si>
  <si>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</si>
  <si>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</si>
  <si>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</si>
  <si>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</si>
  <si>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</si>
  <si>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</si>
  <si>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</si>
  <si>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</si>
  <si>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</si>
  <si>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</si>
  <si>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</si>
  <si>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</si>
  <si>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</si>
  <si>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</si>
  <si>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</si>
  <si>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</si>
  <si>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</si>
  <si>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</si>
  <si>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</si>
  <si>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</si>
  <si>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</si>
  <si>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</si>
  <si>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</si>
  <si>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</si>
  <si>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</si>
  <si>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</si>
  <si>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</si>
  <si>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</si>
  <si>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</si>
  <si>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</si>
  <si>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</si>
  <si>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</si>
  <si>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</si>
  <si>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</si>
  <si>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</si>
  <si>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大館北秋田陸上競技チャレンジ記録会申込一覧表(中学男子)</t>
  </si>
  <si>
    <t>110mH</t>
  </si>
  <si>
    <t>100mH</t>
  </si>
  <si>
    <t>走高跳</t>
  </si>
  <si>
    <t>400m</t>
  </si>
  <si>
    <t>800m</t>
  </si>
  <si>
    <t>1500m</t>
  </si>
  <si>
    <t>400mH</t>
  </si>
  <si>
    <t>円盤投</t>
  </si>
  <si>
    <t>やり投</t>
  </si>
  <si>
    <t>男子400m</t>
  </si>
  <si>
    <t>男子800m</t>
  </si>
  <si>
    <t>男子1500m</t>
  </si>
  <si>
    <t>男子走高跳</t>
  </si>
  <si>
    <t>男子砲丸投</t>
  </si>
  <si>
    <t>男子円盤投</t>
  </si>
  <si>
    <t>男子110mH</t>
  </si>
  <si>
    <t>男子400mH</t>
  </si>
  <si>
    <t>三段跳</t>
  </si>
  <si>
    <t>男子走幅跳</t>
  </si>
  <si>
    <t>男子三段跳</t>
  </si>
  <si>
    <t>男子やり投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</si>
</sst>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37" xfId="0" applyFont="1" applyFill="1" applyBorder="1" applyAlignment="1" applyProtection="1">
      <alignment horizontal="center" vertical="center"/>
      <protection locked="0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3.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15.281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9"/>
      <c r="T3" s="42"/>
      <c r="U3" s="43"/>
      <c r="V3" s="43"/>
      <c r="W3" s="46"/>
      <c r="X3" s="46"/>
      <c r="Y3" s="46"/>
      <c r="Z3" s="46"/>
      <c r="AA3" s="48"/>
      <c r="AB3" s="48"/>
      <c r="AC3" s="43"/>
      <c r="AD3" s="43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1"/>
      <c r="T4" s="44"/>
      <c r="U4" s="45"/>
      <c r="V4" s="45"/>
      <c r="W4" s="47"/>
      <c r="X4" s="47"/>
      <c r="Y4" s="47"/>
      <c r="Z4" s="47"/>
      <c r="AA4" s="49"/>
      <c r="AB4" s="49"/>
      <c r="AC4" s="45"/>
      <c r="AD4" s="45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2" t="s">
        <v>9</v>
      </c>
      <c r="AB5" s="52"/>
      <c r="AC5" s="52"/>
      <c r="AD5" s="52"/>
      <c r="AE5" s="53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4"/>
      <c r="AB6" s="54"/>
      <c r="AC6" s="54"/>
      <c r="AD6" s="54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54"/>
      <c r="AC7" s="54"/>
      <c r="AD7" s="54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40</v>
      </c>
      <c r="AE9" s="75"/>
      <c r="AF9" s="75"/>
      <c r="AK9" s="149" t="s">
        <v>47</v>
      </c>
      <c r="AL9" s="149"/>
      <c r="AM9" s="149"/>
      <c r="AN9" s="149"/>
      <c r="AZ9" s="15" t="s">
        <v>38</v>
      </c>
    </row>
    <row r="10" spans="20:42" ht="10.5" customHeight="1">
      <c r="T10" s="76" t="s">
        <v>10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200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10</v>
      </c>
      <c r="AP13" s="96"/>
      <c r="AR13" s="98"/>
      <c r="AS13" s="98"/>
      <c r="AT13" s="98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1">
        <v>1</v>
      </c>
      <c r="B15" s="54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2">
        <f>IF(C15="","",VLOOKUP(C15,'選手名簿'!$A$2:$E$910,3,FALSE))</f>
      </c>
      <c r="L15" s="102"/>
      <c r="M15" s="102"/>
      <c r="N15" s="102"/>
      <c r="O15" s="102"/>
      <c r="P15" s="54">
        <f>IF(C15="","",VLOOKUP(C15,'選手名簿'!$A$2:$E$910,4,FALSE))</f>
      </c>
      <c r="Q15" s="54"/>
      <c r="R15" s="54"/>
      <c r="S15" s="95">
        <f>IF(C15="","",VLOOKUP(C15,'選手名簿'!$A$2:$E$910,5,FALSE))</f>
      </c>
      <c r="T15" s="95"/>
      <c r="U15" s="95"/>
      <c r="V15" s="95"/>
      <c r="W15" s="99" t="s">
        <v>15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男子</v>
      </c>
      <c r="AJ15" s="2">
        <f>IF(COUNTIF($C$15:C15,C15)=1,ROW(A1),"")</f>
      </c>
      <c r="AL15" s="150" t="s">
        <v>11</v>
      </c>
      <c r="AM15" s="151"/>
      <c r="AN15" s="151"/>
      <c r="AO15" s="95">
        <f>COUNTIF($AI$15:$AI$95,AL15)</f>
        <v>0</v>
      </c>
      <c r="AP15" s="97"/>
      <c r="AR15" s="98"/>
      <c r="AS15" s="98"/>
      <c r="AT15" s="98"/>
      <c r="AZ15" s="17"/>
      <c r="BA15" s="17"/>
      <c r="BB15" s="17"/>
      <c r="BC15" s="17"/>
      <c r="BD15" s="17"/>
      <c r="BE15" s="17"/>
      <c r="BF15" s="17" t="s">
        <v>59</v>
      </c>
      <c r="BG15" s="17" t="s">
        <v>59</v>
      </c>
      <c r="BH15" s="17"/>
      <c r="BI15" s="17"/>
    </row>
    <row r="16" spans="1:61" ht="9.75" customHeight="1">
      <c r="A16" s="101"/>
      <c r="B16" s="54"/>
      <c r="C16" s="99"/>
      <c r="D16" s="99"/>
      <c r="E16" s="99"/>
      <c r="F16" s="37"/>
      <c r="G16" s="37"/>
      <c r="H16" s="37"/>
      <c r="I16" s="37"/>
      <c r="J16" s="37"/>
      <c r="K16" s="102"/>
      <c r="L16" s="102"/>
      <c r="M16" s="102"/>
      <c r="N16" s="102"/>
      <c r="O16" s="102"/>
      <c r="P16" s="54"/>
      <c r="Q16" s="54"/>
      <c r="R16" s="54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50"/>
      <c r="AM16" s="151"/>
      <c r="AN16" s="151"/>
      <c r="AO16" s="95"/>
      <c r="AP16" s="97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1">
        <v>2</v>
      </c>
      <c r="B17" s="54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2">
        <f>IF(C17="","",VLOOKUP(C17,'選手名簿'!$A$2:$E$910,3,FALSE))</f>
      </c>
      <c r="L17" s="102"/>
      <c r="M17" s="102"/>
      <c r="N17" s="102"/>
      <c r="O17" s="102"/>
      <c r="P17" s="54">
        <f>IF(C17="","",VLOOKUP(C17,'選手名簿'!$A$2:$E$910,4,FALSE))</f>
      </c>
      <c r="Q17" s="54"/>
      <c r="R17" s="54"/>
      <c r="S17" s="95">
        <f>IF(C17="","",VLOOKUP(C17,'選手名簿'!$A$2:$E$910,5,FALSE))</f>
      </c>
      <c r="T17" s="95"/>
      <c r="U17" s="95"/>
      <c r="V17" s="95"/>
      <c r="W17" s="99" t="s">
        <v>15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男子</v>
      </c>
      <c r="AJ17" s="2">
        <f>IF(COUNTIF($C$15:C17,C17)=1,ROW(A2),"")</f>
      </c>
      <c r="AL17" s="150" t="s">
        <v>65</v>
      </c>
      <c r="AM17" s="151"/>
      <c r="AN17" s="151"/>
      <c r="AO17" s="95">
        <f>COUNTIF($AI$15:$AI$95,AL17)</f>
        <v>0</v>
      </c>
      <c r="AP17" s="97"/>
      <c r="AZ17" s="17"/>
      <c r="BA17" s="17"/>
      <c r="BB17" s="17"/>
      <c r="BC17" s="17"/>
      <c r="BD17" s="17"/>
      <c r="BE17" s="17"/>
      <c r="BF17" s="17" t="s">
        <v>61</v>
      </c>
      <c r="BG17" s="17" t="s">
        <v>61</v>
      </c>
      <c r="BH17" s="17"/>
      <c r="BI17" s="17"/>
    </row>
    <row r="18" spans="1:61" ht="9.75" customHeight="1">
      <c r="A18" s="101"/>
      <c r="B18" s="54"/>
      <c r="C18" s="99"/>
      <c r="D18" s="99"/>
      <c r="E18" s="99"/>
      <c r="F18" s="37"/>
      <c r="G18" s="37"/>
      <c r="H18" s="37"/>
      <c r="I18" s="37"/>
      <c r="J18" s="37"/>
      <c r="K18" s="102"/>
      <c r="L18" s="102"/>
      <c r="M18" s="102"/>
      <c r="N18" s="102"/>
      <c r="O18" s="102"/>
      <c r="P18" s="54"/>
      <c r="Q18" s="54"/>
      <c r="R18" s="54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50"/>
      <c r="AM18" s="151"/>
      <c r="AN18" s="151"/>
      <c r="AO18" s="95"/>
      <c r="AP18" s="97"/>
      <c r="AZ18" s="17"/>
      <c r="BA18" s="17"/>
      <c r="BB18" s="17"/>
      <c r="BC18" s="17"/>
      <c r="BD18" s="17"/>
      <c r="BE18" s="17"/>
      <c r="BF18" s="17" t="s">
        <v>56</v>
      </c>
      <c r="BG18" s="17" t="s">
        <v>57</v>
      </c>
      <c r="BH18" s="17"/>
      <c r="BI18" s="17"/>
    </row>
    <row r="19" spans="1:61" ht="9.75" customHeight="1">
      <c r="A19" s="101">
        <v>3</v>
      </c>
      <c r="B19" s="54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2">
        <f>IF(C19="","",VLOOKUP(C19,'選手名簿'!$A$2:$E$910,3,FALSE))</f>
      </c>
      <c r="L19" s="102"/>
      <c r="M19" s="102"/>
      <c r="N19" s="102"/>
      <c r="O19" s="102"/>
      <c r="P19" s="54">
        <f>IF(C19="","",VLOOKUP(C19,'選手名簿'!$A$2:$E$910,4,FALSE))</f>
      </c>
      <c r="Q19" s="54"/>
      <c r="R19" s="54"/>
      <c r="S19" s="95">
        <f>IF(C19="","",VLOOKUP(C19,'選手名簿'!$A$2:$E$910,5,FALSE))</f>
      </c>
      <c r="T19" s="95"/>
      <c r="U19" s="95"/>
      <c r="V19" s="95"/>
      <c r="W19" s="99" t="s">
        <v>15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男子</v>
      </c>
      <c r="AJ19" s="2">
        <f>IF(COUNTIF($C$15:C19,C19)=1,ROW(A3),"")</f>
      </c>
      <c r="AL19" s="150" t="s">
        <v>66</v>
      </c>
      <c r="AM19" s="151"/>
      <c r="AN19" s="151"/>
      <c r="AO19" s="95">
        <f>COUNTIF($AI$15:$AI$95,AL19)</f>
        <v>0</v>
      </c>
      <c r="AP19" s="97"/>
      <c r="AZ19" s="17"/>
      <c r="BA19" s="17"/>
      <c r="BB19" s="17"/>
      <c r="BC19" s="17"/>
      <c r="BD19" s="17"/>
      <c r="BE19" s="17"/>
      <c r="BF19" s="17" t="s">
        <v>62</v>
      </c>
      <c r="BG19" s="17" t="s">
        <v>62</v>
      </c>
      <c r="BH19" s="17"/>
      <c r="BI19" s="17"/>
    </row>
    <row r="20" spans="1:61" ht="9.75" customHeight="1">
      <c r="A20" s="101"/>
      <c r="B20" s="54"/>
      <c r="C20" s="99"/>
      <c r="D20" s="99"/>
      <c r="E20" s="99"/>
      <c r="F20" s="37"/>
      <c r="G20" s="37"/>
      <c r="H20" s="37"/>
      <c r="I20" s="37"/>
      <c r="J20" s="37"/>
      <c r="K20" s="102"/>
      <c r="L20" s="102"/>
      <c r="M20" s="102"/>
      <c r="N20" s="102"/>
      <c r="O20" s="102"/>
      <c r="P20" s="54"/>
      <c r="Q20" s="54"/>
      <c r="R20" s="54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50"/>
      <c r="AM20" s="151"/>
      <c r="AN20" s="151"/>
      <c r="AO20" s="95"/>
      <c r="AP20" s="97"/>
      <c r="AZ20" s="17"/>
      <c r="BA20" s="17"/>
      <c r="BB20" s="17"/>
      <c r="BC20" s="17"/>
      <c r="BD20" s="17"/>
      <c r="BE20" s="17"/>
      <c r="BF20" s="17" t="s">
        <v>58</v>
      </c>
      <c r="BG20" s="17" t="s">
        <v>58</v>
      </c>
      <c r="BH20" s="17"/>
      <c r="BI20" s="17"/>
    </row>
    <row r="21" spans="1:61" ht="9.75" customHeight="1">
      <c r="A21" s="101">
        <v>4</v>
      </c>
      <c r="B21" s="54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2">
        <f>IF(C21="","",VLOOKUP(C21,'選手名簿'!$A$2:$E$910,3,FALSE))</f>
      </c>
      <c r="L21" s="102"/>
      <c r="M21" s="102"/>
      <c r="N21" s="102"/>
      <c r="O21" s="102"/>
      <c r="P21" s="54">
        <f>IF(C21="","",VLOOKUP(C21,'選手名簿'!$A$2:$E$910,4,FALSE))</f>
      </c>
      <c r="Q21" s="54"/>
      <c r="R21" s="54"/>
      <c r="S21" s="95">
        <f>IF(C21="","",VLOOKUP(C21,'選手名簿'!$A$2:$E$910,5,FALSE))</f>
      </c>
      <c r="T21" s="95"/>
      <c r="U21" s="95"/>
      <c r="V21" s="95"/>
      <c r="W21" s="99" t="s">
        <v>15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男子</v>
      </c>
      <c r="AJ21" s="2">
        <f>IF(COUNTIF($C$15:C21,C21)=1,ROW(A4),"")</f>
      </c>
      <c r="AL21" s="150" t="s">
        <v>67</v>
      </c>
      <c r="AM21" s="151"/>
      <c r="AN21" s="151"/>
      <c r="AO21" s="95">
        <f>COUNTIF($AI$15:$AI$95,AL21)</f>
        <v>0</v>
      </c>
      <c r="AP21" s="97"/>
      <c r="AZ21" s="17"/>
      <c r="BA21" s="17"/>
      <c r="BB21" s="17"/>
      <c r="BC21" s="17"/>
      <c r="BD21" s="17"/>
      <c r="BE21" s="17"/>
      <c r="BF21" s="17" t="s">
        <v>36</v>
      </c>
      <c r="BG21" s="17" t="s">
        <v>36</v>
      </c>
      <c r="BH21" s="17"/>
      <c r="BI21" s="17"/>
    </row>
    <row r="22" spans="1:61" ht="9.75" customHeight="1">
      <c r="A22" s="101"/>
      <c r="B22" s="54"/>
      <c r="C22" s="99"/>
      <c r="D22" s="99"/>
      <c r="E22" s="99"/>
      <c r="F22" s="37"/>
      <c r="G22" s="37"/>
      <c r="H22" s="37"/>
      <c r="I22" s="37"/>
      <c r="J22" s="37"/>
      <c r="K22" s="102"/>
      <c r="L22" s="102"/>
      <c r="M22" s="102"/>
      <c r="N22" s="102"/>
      <c r="O22" s="102"/>
      <c r="P22" s="54"/>
      <c r="Q22" s="54"/>
      <c r="R22" s="54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50"/>
      <c r="AM22" s="151"/>
      <c r="AN22" s="151"/>
      <c r="AO22" s="95"/>
      <c r="AP22" s="97"/>
      <c r="AZ22" s="17"/>
      <c r="BA22" s="17"/>
      <c r="BB22" s="17"/>
      <c r="BC22" s="17"/>
      <c r="BD22" s="17"/>
      <c r="BE22" s="17"/>
      <c r="BF22" s="17" t="s">
        <v>73</v>
      </c>
      <c r="BG22" s="17" t="s">
        <v>73</v>
      </c>
      <c r="BH22" s="17"/>
      <c r="BI22" s="17"/>
    </row>
    <row r="23" spans="1:61" ht="9.75" customHeight="1">
      <c r="A23" s="101">
        <v>5</v>
      </c>
      <c r="B23" s="54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2">
        <f>IF(C23="","",VLOOKUP(C23,'選手名簿'!$A$2:$E$910,3,FALSE))</f>
      </c>
      <c r="L23" s="102"/>
      <c r="M23" s="102"/>
      <c r="N23" s="102"/>
      <c r="O23" s="102"/>
      <c r="P23" s="54">
        <f>IF(C23="","",VLOOKUP(C23,'選手名簿'!$A$2:$E$910,4,FALSE))</f>
      </c>
      <c r="Q23" s="54"/>
      <c r="R23" s="54"/>
      <c r="S23" s="95">
        <f>IF(C23="","",VLOOKUP(C23,'選手名簿'!$A$2:$E$910,5,FALSE))</f>
      </c>
      <c r="T23" s="95"/>
      <c r="U23" s="95"/>
      <c r="V23" s="95"/>
      <c r="W23" s="99" t="s">
        <v>15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男子</v>
      </c>
      <c r="AJ23" s="2">
        <f>IF(COUNTIF($C$15:C23,C23)=1,ROW(A5),"")</f>
      </c>
      <c r="AL23" s="150" t="s">
        <v>71</v>
      </c>
      <c r="AM23" s="151"/>
      <c r="AN23" s="151"/>
      <c r="AO23" s="95">
        <f>COUNTIF($AI$15:$AI$95,AL23)</f>
        <v>0</v>
      </c>
      <c r="AP23" s="97"/>
      <c r="AZ23" s="17"/>
      <c r="BA23" s="17"/>
      <c r="BB23" s="17"/>
      <c r="BC23" s="17"/>
      <c r="BD23" s="17"/>
      <c r="BE23" s="17"/>
      <c r="BF23" s="17" t="s">
        <v>37</v>
      </c>
      <c r="BG23" s="17" t="s">
        <v>37</v>
      </c>
      <c r="BH23" s="17"/>
      <c r="BI23" s="17"/>
    </row>
    <row r="24" spans="1:61" ht="9.75" customHeight="1">
      <c r="A24" s="101"/>
      <c r="B24" s="54"/>
      <c r="C24" s="99"/>
      <c r="D24" s="99"/>
      <c r="E24" s="99"/>
      <c r="F24" s="37"/>
      <c r="G24" s="37"/>
      <c r="H24" s="37"/>
      <c r="I24" s="37"/>
      <c r="J24" s="37"/>
      <c r="K24" s="102"/>
      <c r="L24" s="102"/>
      <c r="M24" s="102"/>
      <c r="N24" s="102"/>
      <c r="O24" s="102"/>
      <c r="P24" s="54"/>
      <c r="Q24" s="54"/>
      <c r="R24" s="54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50"/>
      <c r="AM24" s="151"/>
      <c r="AN24" s="151"/>
      <c r="AO24" s="95"/>
      <c r="AP24" s="97"/>
      <c r="AZ24" s="17"/>
      <c r="BA24" s="17"/>
      <c r="BB24" s="17"/>
      <c r="BC24" s="17"/>
      <c r="BD24" s="17"/>
      <c r="BE24" s="17"/>
      <c r="BF24" s="17" t="s">
        <v>63</v>
      </c>
      <c r="BG24" s="17" t="s">
        <v>63</v>
      </c>
      <c r="BH24" s="17"/>
      <c r="BI24" s="17"/>
    </row>
    <row r="25" spans="1:61" ht="9.75" customHeight="1">
      <c r="A25" s="101">
        <v>6</v>
      </c>
      <c r="B25" s="54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2">
        <f>IF(C25="","",VLOOKUP(C25,'選手名簿'!$A$2:$E$910,3,FALSE))</f>
      </c>
      <c r="L25" s="102"/>
      <c r="M25" s="102"/>
      <c r="N25" s="102"/>
      <c r="O25" s="102"/>
      <c r="P25" s="54">
        <f>IF(C25="","",VLOOKUP(C25,'選手名簿'!$A$2:$E$910,4,FALSE))</f>
      </c>
      <c r="Q25" s="54"/>
      <c r="R25" s="54"/>
      <c r="S25" s="95">
        <f>IF(C25="","",VLOOKUP(C25,'選手名簿'!$A$2:$E$910,5,FALSE))</f>
      </c>
      <c r="T25" s="95"/>
      <c r="U25" s="95"/>
      <c r="V25" s="95"/>
      <c r="W25" s="99" t="s">
        <v>15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男子</v>
      </c>
      <c r="AJ25" s="2">
        <f>IF(COUNTIF($C$15:C25,C25)=1,ROW(A6),"")</f>
      </c>
      <c r="AL25" s="150" t="s">
        <v>72</v>
      </c>
      <c r="AM25" s="151"/>
      <c r="AN25" s="151"/>
      <c r="AO25" s="95">
        <f>COUNTIF($AI$15:$AI$95,AL25)</f>
        <v>0</v>
      </c>
      <c r="AP25" s="97"/>
      <c r="AZ25" s="17"/>
      <c r="BA25" s="17"/>
      <c r="BB25" s="17"/>
      <c r="BC25" s="17"/>
      <c r="BD25" s="17"/>
      <c r="BE25" s="17"/>
      <c r="BF25" s="17" t="s">
        <v>64</v>
      </c>
      <c r="BG25" s="17" t="s">
        <v>64</v>
      </c>
      <c r="BH25" s="17"/>
      <c r="BI25" s="17"/>
    </row>
    <row r="26" spans="1:61" ht="9.75" customHeight="1">
      <c r="A26" s="101"/>
      <c r="B26" s="54"/>
      <c r="C26" s="99"/>
      <c r="D26" s="99"/>
      <c r="E26" s="99"/>
      <c r="F26" s="37"/>
      <c r="G26" s="37"/>
      <c r="H26" s="37"/>
      <c r="I26" s="37"/>
      <c r="J26" s="37"/>
      <c r="K26" s="102"/>
      <c r="L26" s="102"/>
      <c r="M26" s="102"/>
      <c r="N26" s="102"/>
      <c r="O26" s="102"/>
      <c r="P26" s="54"/>
      <c r="Q26" s="54"/>
      <c r="R26" s="54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50"/>
      <c r="AM26" s="151"/>
      <c r="AN26" s="151"/>
      <c r="AO26" s="95"/>
      <c r="AP26" s="97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1">
        <v>7</v>
      </c>
      <c r="B27" s="54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2">
        <f>IF(C27="","",VLOOKUP(C27,'選手名簿'!$A$2:$E$910,3,FALSE))</f>
      </c>
      <c r="L27" s="102"/>
      <c r="M27" s="102"/>
      <c r="N27" s="102"/>
      <c r="O27" s="102"/>
      <c r="P27" s="54">
        <f>IF(C27="","",VLOOKUP(C27,'選手名簿'!$A$2:$E$910,4,FALSE))</f>
      </c>
      <c r="Q27" s="54"/>
      <c r="R27" s="54"/>
      <c r="S27" s="95">
        <f>IF(C27="","",VLOOKUP(C27,'選手名簿'!$A$2:$E$910,5,FALSE))</f>
      </c>
      <c r="T27" s="95"/>
      <c r="U27" s="95"/>
      <c r="V27" s="95"/>
      <c r="W27" s="99" t="s">
        <v>15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男子</v>
      </c>
      <c r="AJ27" s="2">
        <f>IF(COUNTIF($C$15:C27,C27)=1,ROW(A7),"")</f>
      </c>
      <c r="AL27" s="150" t="s">
        <v>68</v>
      </c>
      <c r="AM27" s="151"/>
      <c r="AN27" s="151"/>
      <c r="AO27" s="95">
        <f>COUNTIF($AI$15:$AI$95,AL27)</f>
        <v>0</v>
      </c>
      <c r="AP27" s="97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1"/>
      <c r="B28" s="54"/>
      <c r="C28" s="99"/>
      <c r="D28" s="99"/>
      <c r="E28" s="99"/>
      <c r="F28" s="37"/>
      <c r="G28" s="37"/>
      <c r="H28" s="37"/>
      <c r="I28" s="37"/>
      <c r="J28" s="37"/>
      <c r="K28" s="102"/>
      <c r="L28" s="102"/>
      <c r="M28" s="102"/>
      <c r="N28" s="102"/>
      <c r="O28" s="102"/>
      <c r="P28" s="54"/>
      <c r="Q28" s="54"/>
      <c r="R28" s="54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50"/>
      <c r="AM28" s="151"/>
      <c r="AN28" s="151"/>
      <c r="AO28" s="95"/>
      <c r="AP28" s="97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1">
        <v>8</v>
      </c>
      <c r="B29" s="54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2">
        <f>IF(C29="","",VLOOKUP(C29,'選手名簿'!$A$2:$E$910,3,FALSE))</f>
      </c>
      <c r="L29" s="102"/>
      <c r="M29" s="102"/>
      <c r="N29" s="102"/>
      <c r="O29" s="102"/>
      <c r="P29" s="54">
        <f>IF(C29="","",VLOOKUP(C29,'選手名簿'!$A$2:$E$910,4,FALSE))</f>
      </c>
      <c r="Q29" s="54"/>
      <c r="R29" s="54"/>
      <c r="S29" s="95">
        <f>IF(C29="","",VLOOKUP(C29,'選手名簿'!$A$2:$E$910,5,FALSE))</f>
      </c>
      <c r="T29" s="95"/>
      <c r="U29" s="95"/>
      <c r="V29" s="95"/>
      <c r="W29" s="99" t="s">
        <v>15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男子</v>
      </c>
      <c r="AJ29" s="2">
        <f>IF(COUNTIF($C$15:C29,C29)=1,ROW(A8),"")</f>
      </c>
      <c r="AL29" s="150" t="s">
        <v>74</v>
      </c>
      <c r="AM29" s="151"/>
      <c r="AN29" s="151"/>
      <c r="AO29" s="95">
        <f>COUNTIF($AI$15:$AI$95,AL29)</f>
        <v>0</v>
      </c>
      <c r="AP29" s="97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1"/>
      <c r="B30" s="54"/>
      <c r="C30" s="99"/>
      <c r="D30" s="99"/>
      <c r="E30" s="99"/>
      <c r="F30" s="37"/>
      <c r="G30" s="37"/>
      <c r="H30" s="37"/>
      <c r="I30" s="37"/>
      <c r="J30" s="37"/>
      <c r="K30" s="102"/>
      <c r="L30" s="102"/>
      <c r="M30" s="102"/>
      <c r="N30" s="102"/>
      <c r="O30" s="102"/>
      <c r="P30" s="54"/>
      <c r="Q30" s="54"/>
      <c r="R30" s="54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50"/>
      <c r="AM30" s="151"/>
      <c r="AN30" s="151"/>
      <c r="AO30" s="95"/>
      <c r="AP30" s="97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1">
        <v>9</v>
      </c>
      <c r="B31" s="54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2">
        <f>IF(C31="","",VLOOKUP(C31,'選手名簿'!$A$2:$E$910,3,FALSE))</f>
      </c>
      <c r="L31" s="102"/>
      <c r="M31" s="102"/>
      <c r="N31" s="102"/>
      <c r="O31" s="102"/>
      <c r="P31" s="54">
        <f>IF(C31="","",VLOOKUP(C31,'選手名簿'!$A$2:$E$910,4,FALSE))</f>
      </c>
      <c r="Q31" s="54"/>
      <c r="R31" s="54"/>
      <c r="S31" s="95">
        <f>IF(C31="","",VLOOKUP(C31,'選手名簿'!$A$2:$E$910,5,FALSE))</f>
      </c>
      <c r="T31" s="95"/>
      <c r="U31" s="95"/>
      <c r="V31" s="95"/>
      <c r="W31" s="99" t="s">
        <v>15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男子</v>
      </c>
      <c r="AJ31" s="2">
        <f>IF(COUNTIF($C$15:C31,C31)=1,ROW(A9),"")</f>
      </c>
      <c r="AL31" s="152" t="s">
        <v>75</v>
      </c>
      <c r="AM31" s="153"/>
      <c r="AN31" s="154"/>
      <c r="AO31" s="95">
        <f>COUNTIF($AI$15:$AI$95,AL31)</f>
        <v>0</v>
      </c>
      <c r="AP31" s="97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1"/>
      <c r="B32" s="54"/>
      <c r="C32" s="99"/>
      <c r="D32" s="99"/>
      <c r="E32" s="99"/>
      <c r="F32" s="37"/>
      <c r="G32" s="37"/>
      <c r="H32" s="37"/>
      <c r="I32" s="37"/>
      <c r="J32" s="37"/>
      <c r="K32" s="102"/>
      <c r="L32" s="102"/>
      <c r="M32" s="102"/>
      <c r="N32" s="102"/>
      <c r="O32" s="102"/>
      <c r="P32" s="54"/>
      <c r="Q32" s="54"/>
      <c r="R32" s="54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55"/>
      <c r="AM32" s="156"/>
      <c r="AN32" s="157"/>
      <c r="AO32" s="95"/>
      <c r="AP32" s="97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1">
        <v>10</v>
      </c>
      <c r="B33" s="54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2">
        <f>IF(C33="","",VLOOKUP(C33,'選手名簿'!$A$2:$E$910,3,FALSE))</f>
      </c>
      <c r="L33" s="102"/>
      <c r="M33" s="102"/>
      <c r="N33" s="102"/>
      <c r="O33" s="102"/>
      <c r="P33" s="54">
        <f>IF(C33="","",VLOOKUP(C33,'選手名簿'!$A$2:$E$910,4,FALSE))</f>
      </c>
      <c r="Q33" s="54"/>
      <c r="R33" s="54"/>
      <c r="S33" s="95">
        <f>IF(C33="","",VLOOKUP(C33,'選手名簿'!$A$2:$E$910,5,FALSE))</f>
      </c>
      <c r="T33" s="95"/>
      <c r="U33" s="95"/>
      <c r="V33" s="95"/>
      <c r="W33" s="99" t="s">
        <v>15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男子</v>
      </c>
      <c r="AJ33" s="2">
        <f>IF(COUNTIF($C$15:C33,C33)=1,ROW(A10),"")</f>
      </c>
      <c r="AL33" s="152" t="s">
        <v>69</v>
      </c>
      <c r="AM33" s="153"/>
      <c r="AN33" s="154"/>
      <c r="AO33" s="95">
        <f>COUNTIF($AI$15:$AI$95,AL33)</f>
        <v>0</v>
      </c>
      <c r="AP33" s="97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1"/>
      <c r="B34" s="54"/>
      <c r="C34" s="99"/>
      <c r="D34" s="99"/>
      <c r="E34" s="99"/>
      <c r="F34" s="37"/>
      <c r="G34" s="37"/>
      <c r="H34" s="37"/>
      <c r="I34" s="37"/>
      <c r="J34" s="37"/>
      <c r="K34" s="102"/>
      <c r="L34" s="102"/>
      <c r="M34" s="102"/>
      <c r="N34" s="102"/>
      <c r="O34" s="102"/>
      <c r="P34" s="54"/>
      <c r="Q34" s="54"/>
      <c r="R34" s="54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55"/>
      <c r="AM34" s="156"/>
      <c r="AN34" s="157"/>
      <c r="AO34" s="95"/>
      <c r="AP34" s="97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1">
        <v>11</v>
      </c>
      <c r="B35" s="54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2">
        <f>IF(C35="","",VLOOKUP(C35,'選手名簿'!$A$2:$E$910,3,FALSE))</f>
      </c>
      <c r="L35" s="102"/>
      <c r="M35" s="102"/>
      <c r="N35" s="102"/>
      <c r="O35" s="102"/>
      <c r="P35" s="54">
        <f>IF(C35="","",VLOOKUP(C35,'選手名簿'!$A$2:$E$910,4,FALSE))</f>
      </c>
      <c r="Q35" s="54"/>
      <c r="R35" s="54"/>
      <c r="S35" s="95">
        <f>IF(C35="","",VLOOKUP(C35,'選手名簿'!$A$2:$E$910,5,FALSE))</f>
      </c>
      <c r="T35" s="95"/>
      <c r="U35" s="95"/>
      <c r="V35" s="95"/>
      <c r="W35" s="99" t="s">
        <v>15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男子</v>
      </c>
      <c r="AJ35" s="2">
        <f>IF(COUNTIF($C$15:C35,C35)=1,ROW(A11),"")</f>
      </c>
      <c r="AL35" s="152" t="s">
        <v>70</v>
      </c>
      <c r="AM35" s="153"/>
      <c r="AN35" s="154"/>
      <c r="AO35" s="95">
        <f>COUNTIF($AI$15:$AI$95,AL35)</f>
        <v>0</v>
      </c>
      <c r="AP35" s="97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1"/>
      <c r="B36" s="54"/>
      <c r="C36" s="99"/>
      <c r="D36" s="99"/>
      <c r="E36" s="99"/>
      <c r="F36" s="37"/>
      <c r="G36" s="37"/>
      <c r="H36" s="37"/>
      <c r="I36" s="37"/>
      <c r="J36" s="37"/>
      <c r="K36" s="102"/>
      <c r="L36" s="102"/>
      <c r="M36" s="102"/>
      <c r="N36" s="102"/>
      <c r="O36" s="102"/>
      <c r="P36" s="54"/>
      <c r="Q36" s="54"/>
      <c r="R36" s="54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55"/>
      <c r="AM36" s="156"/>
      <c r="AN36" s="157"/>
      <c r="AO36" s="95"/>
      <c r="AP36" s="97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1">
        <v>12</v>
      </c>
      <c r="B37" s="54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2">
        <f>IF(C37="","",VLOOKUP(C37,'選手名簿'!$A$2:$E$910,3,FALSE))</f>
      </c>
      <c r="L37" s="102"/>
      <c r="M37" s="102"/>
      <c r="N37" s="102"/>
      <c r="O37" s="102"/>
      <c r="P37" s="54">
        <f>IF(C37="","",VLOOKUP(C37,'選手名簿'!$A$2:$E$910,4,FALSE))</f>
      </c>
      <c r="Q37" s="54"/>
      <c r="R37" s="54"/>
      <c r="S37" s="95">
        <f>IF(C37="","",VLOOKUP(C37,'選手名簿'!$A$2:$E$910,5,FALSE))</f>
      </c>
      <c r="T37" s="95"/>
      <c r="U37" s="95"/>
      <c r="V37" s="95"/>
      <c r="W37" s="99" t="s">
        <v>15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男子</v>
      </c>
      <c r="AJ37" s="2">
        <f>IF(COUNTIF($C$15:C37,C37)=1,ROW(A12),"")</f>
      </c>
      <c r="AL37" s="152" t="s">
        <v>76</v>
      </c>
      <c r="AM37" s="153"/>
      <c r="AN37" s="154"/>
      <c r="AO37" s="95">
        <f>COUNTIF($AI$15:$AI$95,AL37)</f>
        <v>0</v>
      </c>
      <c r="AP37" s="97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 thickBot="1">
      <c r="A38" s="101"/>
      <c r="B38" s="54"/>
      <c r="C38" s="99"/>
      <c r="D38" s="99"/>
      <c r="E38" s="99"/>
      <c r="F38" s="37"/>
      <c r="G38" s="37"/>
      <c r="H38" s="37"/>
      <c r="I38" s="37"/>
      <c r="J38" s="37"/>
      <c r="K38" s="102"/>
      <c r="L38" s="102"/>
      <c r="M38" s="102"/>
      <c r="N38" s="102"/>
      <c r="O38" s="102"/>
      <c r="P38" s="54"/>
      <c r="Q38" s="54"/>
      <c r="R38" s="54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58"/>
      <c r="AM38" s="159"/>
      <c r="AN38" s="160"/>
      <c r="AO38" s="108"/>
      <c r="AP38" s="109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1">
        <v>13</v>
      </c>
      <c r="B39" s="54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2">
        <f>IF(C39="","",VLOOKUP(C39,'選手名簿'!$A$2:$E$910,3,FALSE))</f>
      </c>
      <c r="L39" s="102"/>
      <c r="M39" s="102"/>
      <c r="N39" s="102"/>
      <c r="O39" s="102"/>
      <c r="P39" s="54">
        <f>IF(C39="","",VLOOKUP(C39,'選手名簿'!$A$2:$E$910,4,FALSE))</f>
      </c>
      <c r="Q39" s="54"/>
      <c r="R39" s="54"/>
      <c r="S39" s="95">
        <f>IF(C39="","",VLOOKUP(C39,'選手名簿'!$A$2:$E$910,5,FALSE))</f>
      </c>
      <c r="T39" s="95"/>
      <c r="U39" s="95"/>
      <c r="V39" s="95"/>
      <c r="W39" s="99" t="s">
        <v>15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男子</v>
      </c>
      <c r="AJ39" s="2">
        <f>IF(COUNTIF($C$15:C39,C39)=1,ROW(A13),"")</f>
      </c>
      <c r="AL39" s="110"/>
      <c r="AM39" s="110"/>
      <c r="AN39" s="110"/>
      <c r="AO39" s="110"/>
      <c r="AP39" s="110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1"/>
      <c r="B40" s="54"/>
      <c r="C40" s="99"/>
      <c r="D40" s="99"/>
      <c r="E40" s="99"/>
      <c r="F40" s="37"/>
      <c r="G40" s="37"/>
      <c r="H40" s="37"/>
      <c r="I40" s="37"/>
      <c r="J40" s="37"/>
      <c r="K40" s="102"/>
      <c r="L40" s="102"/>
      <c r="M40" s="102"/>
      <c r="N40" s="102"/>
      <c r="O40" s="102"/>
      <c r="P40" s="54"/>
      <c r="Q40" s="54"/>
      <c r="R40" s="54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10"/>
      <c r="AM40" s="110"/>
      <c r="AN40" s="110"/>
      <c r="AO40" s="110"/>
      <c r="AP40" s="110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1">
        <v>14</v>
      </c>
      <c r="B41" s="54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2">
        <f>IF(C41="","",VLOOKUP(C41,'選手名簿'!$A$2:$E$910,3,FALSE))</f>
      </c>
      <c r="L41" s="102"/>
      <c r="M41" s="102"/>
      <c r="N41" s="102"/>
      <c r="O41" s="102"/>
      <c r="P41" s="54">
        <f>IF(C41="","",VLOOKUP(C41,'選手名簿'!$A$2:$E$910,4,FALSE))</f>
      </c>
      <c r="Q41" s="54"/>
      <c r="R41" s="54"/>
      <c r="S41" s="95">
        <f>IF(C41="","",VLOOKUP(C41,'選手名簿'!$A$2:$E$910,5,FALSE))</f>
      </c>
      <c r="T41" s="95"/>
      <c r="U41" s="95"/>
      <c r="V41" s="95"/>
      <c r="W41" s="99" t="s">
        <v>15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男子</v>
      </c>
      <c r="AJ41" s="2">
        <f>IF(COUNTIF($C$15:C41,C41)=1,ROW(A14),"")</f>
      </c>
      <c r="AL41" s="107"/>
      <c r="AM41" s="107"/>
      <c r="AN41" s="107"/>
      <c r="AO41" s="107"/>
      <c r="AP41" s="107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1"/>
      <c r="B42" s="54"/>
      <c r="C42" s="99"/>
      <c r="D42" s="99"/>
      <c r="E42" s="99"/>
      <c r="F42" s="37"/>
      <c r="G42" s="37"/>
      <c r="H42" s="37"/>
      <c r="I42" s="37"/>
      <c r="J42" s="37"/>
      <c r="K42" s="102"/>
      <c r="L42" s="102"/>
      <c r="M42" s="102"/>
      <c r="N42" s="102"/>
      <c r="O42" s="102"/>
      <c r="P42" s="54"/>
      <c r="Q42" s="54"/>
      <c r="R42" s="54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07"/>
      <c r="AM42" s="107"/>
      <c r="AN42" s="107"/>
      <c r="AO42" s="107"/>
      <c r="AP42" s="107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1">
        <v>15</v>
      </c>
      <c r="B43" s="54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2">
        <f>IF(C43="","",VLOOKUP(C43,'選手名簿'!$A$2:$E$910,3,FALSE))</f>
      </c>
      <c r="L43" s="102"/>
      <c r="M43" s="102"/>
      <c r="N43" s="102"/>
      <c r="O43" s="102"/>
      <c r="P43" s="54">
        <f>IF(C43="","",VLOOKUP(C43,'選手名簿'!$A$2:$E$910,4,FALSE))</f>
      </c>
      <c r="Q43" s="54"/>
      <c r="R43" s="54"/>
      <c r="S43" s="95">
        <f>IF(C43="","",VLOOKUP(C43,'選手名簿'!$A$2:$E$910,5,FALSE))</f>
      </c>
      <c r="T43" s="95"/>
      <c r="U43" s="95"/>
      <c r="V43" s="95"/>
      <c r="W43" s="99" t="s">
        <v>15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男子</v>
      </c>
      <c r="AJ43" s="2">
        <f>IF(COUNTIF($C$15:C43,C43)=1,ROW(A15),"")</f>
      </c>
      <c r="AL43" s="107"/>
      <c r="AM43" s="107"/>
      <c r="AN43" s="107"/>
      <c r="AO43" s="107"/>
      <c r="AP43" s="10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1"/>
      <c r="B44" s="54"/>
      <c r="C44" s="99"/>
      <c r="D44" s="99"/>
      <c r="E44" s="99"/>
      <c r="F44" s="37"/>
      <c r="G44" s="37"/>
      <c r="H44" s="37"/>
      <c r="I44" s="37"/>
      <c r="J44" s="37"/>
      <c r="K44" s="102"/>
      <c r="L44" s="102"/>
      <c r="M44" s="102"/>
      <c r="N44" s="102"/>
      <c r="O44" s="102"/>
      <c r="P44" s="54"/>
      <c r="Q44" s="54"/>
      <c r="R44" s="54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07"/>
      <c r="AM44" s="107"/>
      <c r="AN44" s="107"/>
      <c r="AO44" s="107"/>
      <c r="AP44" s="10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1">
        <v>16</v>
      </c>
      <c r="B45" s="54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2">
        <f>IF(C45="","",VLOOKUP(C45,'選手名簿'!$A$2:$E$910,3,FALSE))</f>
      </c>
      <c r="L45" s="102"/>
      <c r="M45" s="102"/>
      <c r="N45" s="102"/>
      <c r="O45" s="102"/>
      <c r="P45" s="54">
        <f>IF(C45="","",VLOOKUP(C45,'選手名簿'!$A$2:$E$910,4,FALSE))</f>
      </c>
      <c r="Q45" s="54"/>
      <c r="R45" s="54"/>
      <c r="S45" s="95">
        <f>IF(C45="","",VLOOKUP(C45,'選手名簿'!$A$2:$E$910,5,FALSE))</f>
      </c>
      <c r="T45" s="95"/>
      <c r="U45" s="95"/>
      <c r="V45" s="95"/>
      <c r="W45" s="99" t="s">
        <v>15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男子</v>
      </c>
      <c r="AJ45" s="2">
        <f>IF(COUNTIF($C$15:C45,C45)=1,ROW(A16),"")</f>
      </c>
      <c r="AL45" s="107"/>
      <c r="AM45" s="107"/>
      <c r="AN45" s="107"/>
      <c r="AO45" s="107"/>
      <c r="AP45" s="10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1"/>
      <c r="B46" s="54"/>
      <c r="C46" s="99"/>
      <c r="D46" s="99"/>
      <c r="E46" s="99"/>
      <c r="F46" s="37"/>
      <c r="G46" s="37"/>
      <c r="H46" s="37"/>
      <c r="I46" s="37"/>
      <c r="J46" s="37"/>
      <c r="K46" s="102"/>
      <c r="L46" s="102"/>
      <c r="M46" s="102"/>
      <c r="N46" s="102"/>
      <c r="O46" s="102"/>
      <c r="P46" s="54"/>
      <c r="Q46" s="54"/>
      <c r="R46" s="54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07"/>
      <c r="AM46" s="107"/>
      <c r="AN46" s="107"/>
      <c r="AO46" s="107"/>
      <c r="AP46" s="10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1">
        <v>17</v>
      </c>
      <c r="B47" s="54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2">
        <f>IF(C47="","",VLOOKUP(C47,'選手名簿'!$A$2:$E$910,3,FALSE))</f>
      </c>
      <c r="L47" s="102"/>
      <c r="M47" s="102"/>
      <c r="N47" s="102"/>
      <c r="O47" s="102"/>
      <c r="P47" s="54">
        <f>IF(C47="","",VLOOKUP(C47,'選手名簿'!$A$2:$E$910,4,FALSE))</f>
      </c>
      <c r="Q47" s="54"/>
      <c r="R47" s="54"/>
      <c r="S47" s="95">
        <f>IF(C47="","",VLOOKUP(C47,'選手名簿'!$A$2:$E$910,5,FALSE))</f>
      </c>
      <c r="T47" s="95"/>
      <c r="U47" s="95"/>
      <c r="V47" s="95"/>
      <c r="W47" s="99" t="s">
        <v>15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男子</v>
      </c>
      <c r="AJ47" s="2">
        <f>IF(COUNTIF($C$15:C47,C47)=1,ROW(A17),"")</f>
      </c>
      <c r="AL47" s="111"/>
      <c r="AM47" s="111"/>
      <c r="AN47" s="111"/>
      <c r="AO47" s="110"/>
      <c r="AP47" s="110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1"/>
      <c r="B48" s="54"/>
      <c r="C48" s="99"/>
      <c r="D48" s="99"/>
      <c r="E48" s="99"/>
      <c r="F48" s="37"/>
      <c r="G48" s="37"/>
      <c r="H48" s="37"/>
      <c r="I48" s="37"/>
      <c r="J48" s="37"/>
      <c r="K48" s="102"/>
      <c r="L48" s="102"/>
      <c r="M48" s="102"/>
      <c r="N48" s="102"/>
      <c r="O48" s="102"/>
      <c r="P48" s="54"/>
      <c r="Q48" s="54"/>
      <c r="R48" s="54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11"/>
      <c r="AM48" s="111"/>
      <c r="AN48" s="111"/>
      <c r="AO48" s="110"/>
      <c r="AP48" s="110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1">
        <v>18</v>
      </c>
      <c r="B49" s="54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2">
        <f>IF(C49="","",VLOOKUP(C49,'選手名簿'!$A$2:$E$910,3,FALSE))</f>
      </c>
      <c r="L49" s="102"/>
      <c r="M49" s="102"/>
      <c r="N49" s="102"/>
      <c r="O49" s="102"/>
      <c r="P49" s="54">
        <f>IF(C49="","",VLOOKUP(C49,'選手名簿'!$A$2:$E$910,4,FALSE))</f>
      </c>
      <c r="Q49" s="54"/>
      <c r="R49" s="54"/>
      <c r="S49" s="95">
        <f>IF(C49="","",VLOOKUP(C49,'選手名簿'!$A$2:$E$910,5,FALSE))</f>
      </c>
      <c r="T49" s="95"/>
      <c r="U49" s="95"/>
      <c r="V49" s="95"/>
      <c r="W49" s="99" t="s">
        <v>15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男子</v>
      </c>
      <c r="AJ49" s="2">
        <f>IF(COUNTIF($C$15:C49,C49)=1,ROW(A18),"")</f>
      </c>
      <c r="AL49" s="111"/>
      <c r="AM49" s="111"/>
      <c r="AN49" s="111"/>
      <c r="AO49" s="110"/>
      <c r="AP49" s="110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1"/>
      <c r="B50" s="54"/>
      <c r="C50" s="99"/>
      <c r="D50" s="99"/>
      <c r="E50" s="99"/>
      <c r="F50" s="37"/>
      <c r="G50" s="37"/>
      <c r="H50" s="37"/>
      <c r="I50" s="37"/>
      <c r="J50" s="37"/>
      <c r="K50" s="102"/>
      <c r="L50" s="102"/>
      <c r="M50" s="102"/>
      <c r="N50" s="102"/>
      <c r="O50" s="102"/>
      <c r="P50" s="54"/>
      <c r="Q50" s="54"/>
      <c r="R50" s="54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11"/>
      <c r="AM50" s="111"/>
      <c r="AN50" s="111"/>
      <c r="AO50" s="110"/>
      <c r="AP50" s="110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1">
        <v>19</v>
      </c>
      <c r="B51" s="54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2">
        <f>IF(C51="","",VLOOKUP(C51,'選手名簿'!$A$2:$E$910,3,FALSE))</f>
      </c>
      <c r="L51" s="102"/>
      <c r="M51" s="102"/>
      <c r="N51" s="102"/>
      <c r="O51" s="102"/>
      <c r="P51" s="54">
        <f>IF(C51="","",VLOOKUP(C51,'選手名簿'!$A$2:$E$910,4,FALSE))</f>
      </c>
      <c r="Q51" s="54"/>
      <c r="R51" s="54"/>
      <c r="S51" s="95">
        <f>IF(C51="","",VLOOKUP(C51,'選手名簿'!$A$2:$E$910,5,FALSE))</f>
      </c>
      <c r="T51" s="95"/>
      <c r="U51" s="95"/>
      <c r="V51" s="95"/>
      <c r="W51" s="99" t="s">
        <v>15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男子</v>
      </c>
      <c r="AJ51" s="2">
        <f>IF(COUNTIF($C$15:C51,C51)=1,ROW(A19),"")</f>
      </c>
      <c r="AL51" s="111"/>
      <c r="AM51" s="111"/>
      <c r="AN51" s="111"/>
      <c r="AO51" s="110"/>
      <c r="AP51" s="110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1"/>
      <c r="B52" s="54"/>
      <c r="C52" s="99"/>
      <c r="D52" s="99"/>
      <c r="E52" s="99"/>
      <c r="F52" s="37"/>
      <c r="G52" s="37"/>
      <c r="H52" s="37"/>
      <c r="I52" s="37"/>
      <c r="J52" s="37"/>
      <c r="K52" s="102"/>
      <c r="L52" s="102"/>
      <c r="M52" s="102"/>
      <c r="N52" s="102"/>
      <c r="O52" s="102"/>
      <c r="P52" s="54"/>
      <c r="Q52" s="54"/>
      <c r="R52" s="54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11"/>
      <c r="AM52" s="111"/>
      <c r="AN52" s="111"/>
      <c r="AO52" s="110"/>
      <c r="AP52" s="110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1">
        <v>20</v>
      </c>
      <c r="B53" s="54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2">
        <f>IF(C53="","",VLOOKUP(C53,'選手名簿'!$A$2:$E$910,3,FALSE))</f>
      </c>
      <c r="L53" s="102"/>
      <c r="M53" s="102"/>
      <c r="N53" s="102"/>
      <c r="O53" s="102"/>
      <c r="P53" s="54">
        <f>IF(C53="","",VLOOKUP(C53,'選手名簿'!$A$2:$E$910,4,FALSE))</f>
      </c>
      <c r="Q53" s="54"/>
      <c r="R53" s="54"/>
      <c r="S53" s="95">
        <f>IF(C53="","",VLOOKUP(C53,'選手名簿'!$A$2:$E$910,5,FALSE))</f>
      </c>
      <c r="T53" s="95"/>
      <c r="U53" s="95"/>
      <c r="V53" s="95"/>
      <c r="W53" s="99" t="s">
        <v>15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男子</v>
      </c>
      <c r="AJ53" s="2">
        <f>IF(COUNTIF($C$15:C53,C53)=1,ROW(A20),"")</f>
      </c>
      <c r="AL53" s="111"/>
      <c r="AM53" s="111"/>
      <c r="AN53" s="111"/>
      <c r="AO53" s="110"/>
      <c r="AP53" s="110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1"/>
      <c r="B54" s="54"/>
      <c r="C54" s="99"/>
      <c r="D54" s="99"/>
      <c r="E54" s="99"/>
      <c r="F54" s="37"/>
      <c r="G54" s="37"/>
      <c r="H54" s="37"/>
      <c r="I54" s="37"/>
      <c r="J54" s="37"/>
      <c r="K54" s="102"/>
      <c r="L54" s="102"/>
      <c r="M54" s="102"/>
      <c r="N54" s="102"/>
      <c r="O54" s="102"/>
      <c r="P54" s="54"/>
      <c r="Q54" s="54"/>
      <c r="R54" s="54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11"/>
      <c r="AM54" s="111"/>
      <c r="AN54" s="111"/>
      <c r="AO54" s="110"/>
      <c r="AP54" s="110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1">
        <v>21</v>
      </c>
      <c r="B55" s="54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2">
        <f>IF(C55="","",VLOOKUP(C55,'選手名簿'!$A$2:$E$910,3,FALSE))</f>
      </c>
      <c r="L55" s="102"/>
      <c r="M55" s="102"/>
      <c r="N55" s="102"/>
      <c r="O55" s="102"/>
      <c r="P55" s="54">
        <f>IF(C55="","",VLOOKUP(C55,'選手名簿'!$A$2:$E$910,4,FALSE))</f>
      </c>
      <c r="Q55" s="54"/>
      <c r="R55" s="54"/>
      <c r="S55" s="95">
        <f>IF(C55="","",VLOOKUP(C55,'選手名簿'!$A$2:$E$910,5,FALSE))</f>
      </c>
      <c r="T55" s="95"/>
      <c r="U55" s="95"/>
      <c r="V55" s="95"/>
      <c r="W55" s="99" t="s">
        <v>15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男子</v>
      </c>
      <c r="AJ55" s="2">
        <f>IF(COUNTIF($C$15:C55,C55)=1,ROW(A21),"")</f>
      </c>
      <c r="AL55" s="111"/>
      <c r="AM55" s="111"/>
      <c r="AN55" s="111"/>
      <c r="AO55" s="110"/>
      <c r="AP55" s="110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1"/>
      <c r="B56" s="54"/>
      <c r="C56" s="99"/>
      <c r="D56" s="99"/>
      <c r="E56" s="99"/>
      <c r="F56" s="37"/>
      <c r="G56" s="37"/>
      <c r="H56" s="37"/>
      <c r="I56" s="37"/>
      <c r="J56" s="37"/>
      <c r="K56" s="102"/>
      <c r="L56" s="102"/>
      <c r="M56" s="102"/>
      <c r="N56" s="102"/>
      <c r="O56" s="102"/>
      <c r="P56" s="54"/>
      <c r="Q56" s="54"/>
      <c r="R56" s="54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11"/>
      <c r="AM56" s="111"/>
      <c r="AN56" s="111"/>
      <c r="AO56" s="110"/>
      <c r="AP56" s="110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1">
        <v>22</v>
      </c>
      <c r="B57" s="54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2">
        <f>IF(C57="","",VLOOKUP(C57,'選手名簿'!$A$2:$E$910,3,FALSE))</f>
      </c>
      <c r="L57" s="102"/>
      <c r="M57" s="102"/>
      <c r="N57" s="102"/>
      <c r="O57" s="102"/>
      <c r="P57" s="54">
        <f>IF(C57="","",VLOOKUP(C57,'選手名簿'!$A$2:$E$910,4,FALSE))</f>
      </c>
      <c r="Q57" s="54"/>
      <c r="R57" s="54"/>
      <c r="S57" s="95">
        <f>IF(C57="","",VLOOKUP(C57,'選手名簿'!$A$2:$E$910,5,FALSE))</f>
      </c>
      <c r="T57" s="95"/>
      <c r="U57" s="95"/>
      <c r="V57" s="95"/>
      <c r="W57" s="99" t="s">
        <v>15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男子</v>
      </c>
      <c r="AJ57" s="2">
        <f>IF(COUNTIF($C$15:C57,C57)=1,ROW(A22),"")</f>
      </c>
      <c r="AL57" s="111"/>
      <c r="AM57" s="111"/>
      <c r="AN57" s="111"/>
      <c r="AO57" s="110"/>
      <c r="AP57" s="110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1"/>
      <c r="B58" s="54"/>
      <c r="C58" s="99"/>
      <c r="D58" s="99"/>
      <c r="E58" s="99"/>
      <c r="F58" s="37"/>
      <c r="G58" s="37"/>
      <c r="H58" s="37"/>
      <c r="I58" s="37"/>
      <c r="J58" s="37"/>
      <c r="K58" s="102"/>
      <c r="L58" s="102"/>
      <c r="M58" s="102"/>
      <c r="N58" s="102"/>
      <c r="O58" s="102"/>
      <c r="P58" s="54"/>
      <c r="Q58" s="54"/>
      <c r="R58" s="54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11"/>
      <c r="AM58" s="111"/>
      <c r="AN58" s="111"/>
      <c r="AO58" s="110"/>
      <c r="AP58" s="110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1">
        <v>23</v>
      </c>
      <c r="B59" s="54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2">
        <f>IF(C59="","",VLOOKUP(C59,'選手名簿'!$A$2:$E$910,3,FALSE))</f>
      </c>
      <c r="L59" s="102"/>
      <c r="M59" s="102"/>
      <c r="N59" s="102"/>
      <c r="O59" s="102"/>
      <c r="P59" s="54">
        <f>IF(C59="","",VLOOKUP(C59,'選手名簿'!$A$2:$E$910,4,FALSE))</f>
      </c>
      <c r="Q59" s="54"/>
      <c r="R59" s="54"/>
      <c r="S59" s="95">
        <f>IF(C59="","",VLOOKUP(C59,'選手名簿'!$A$2:$E$910,5,FALSE))</f>
      </c>
      <c r="T59" s="95"/>
      <c r="U59" s="95"/>
      <c r="V59" s="95"/>
      <c r="W59" s="99" t="s">
        <v>15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男子</v>
      </c>
      <c r="AJ59" s="2">
        <f>IF(COUNTIF($C$15:C59,C59)=1,ROW(A23),"")</f>
      </c>
      <c r="AL59" s="111"/>
      <c r="AM59" s="111"/>
      <c r="AN59" s="111"/>
      <c r="AO59" s="110"/>
      <c r="AP59" s="110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1"/>
      <c r="B60" s="54"/>
      <c r="C60" s="99"/>
      <c r="D60" s="99"/>
      <c r="E60" s="99"/>
      <c r="F60" s="37"/>
      <c r="G60" s="37"/>
      <c r="H60" s="37"/>
      <c r="I60" s="37"/>
      <c r="J60" s="37"/>
      <c r="K60" s="102"/>
      <c r="L60" s="102"/>
      <c r="M60" s="102"/>
      <c r="N60" s="102"/>
      <c r="O60" s="102"/>
      <c r="P60" s="54"/>
      <c r="Q60" s="54"/>
      <c r="R60" s="54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11"/>
      <c r="AM60" s="111"/>
      <c r="AN60" s="111"/>
      <c r="AO60" s="110"/>
      <c r="AP60" s="110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1">
        <v>24</v>
      </c>
      <c r="B61" s="54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2">
        <f>IF(C61="","",VLOOKUP(C61,'選手名簿'!$A$2:$E$910,3,FALSE))</f>
      </c>
      <c r="L61" s="102"/>
      <c r="M61" s="102"/>
      <c r="N61" s="102"/>
      <c r="O61" s="102"/>
      <c r="P61" s="54">
        <f>IF(C61="","",VLOOKUP(C61,'選手名簿'!$A$2:$E$910,4,FALSE))</f>
      </c>
      <c r="Q61" s="54"/>
      <c r="R61" s="54"/>
      <c r="S61" s="95">
        <f>IF(C61="","",VLOOKUP(C61,'選手名簿'!$A$2:$E$910,5,FALSE))</f>
      </c>
      <c r="T61" s="95"/>
      <c r="U61" s="95"/>
      <c r="V61" s="95"/>
      <c r="W61" s="99" t="s">
        <v>15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男子</v>
      </c>
      <c r="AJ61" s="2">
        <f>IF(COUNTIF($C$15:C61,C61)=1,ROW(A24),"")</f>
      </c>
      <c r="AL61" s="111"/>
      <c r="AM61" s="111"/>
      <c r="AN61" s="111"/>
      <c r="AO61" s="110"/>
      <c r="AP61" s="110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1"/>
      <c r="B62" s="54"/>
      <c r="C62" s="99"/>
      <c r="D62" s="99"/>
      <c r="E62" s="99"/>
      <c r="F62" s="37"/>
      <c r="G62" s="37"/>
      <c r="H62" s="37"/>
      <c r="I62" s="37"/>
      <c r="J62" s="37"/>
      <c r="K62" s="102"/>
      <c r="L62" s="102"/>
      <c r="M62" s="102"/>
      <c r="N62" s="102"/>
      <c r="O62" s="102"/>
      <c r="P62" s="54"/>
      <c r="Q62" s="54"/>
      <c r="R62" s="54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11"/>
      <c r="AM62" s="111"/>
      <c r="AN62" s="111"/>
      <c r="AO62" s="110"/>
      <c r="AP62" s="110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1">
        <v>25</v>
      </c>
      <c r="B63" s="54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2">
        <f>IF(C63="","",VLOOKUP(C63,'選手名簿'!$A$2:$E$910,3,FALSE))</f>
      </c>
      <c r="L63" s="102"/>
      <c r="M63" s="102"/>
      <c r="N63" s="102"/>
      <c r="O63" s="102"/>
      <c r="P63" s="54">
        <f>IF(C63="","",VLOOKUP(C63,'選手名簿'!$A$2:$E$910,4,FALSE))</f>
      </c>
      <c r="Q63" s="54"/>
      <c r="R63" s="54"/>
      <c r="S63" s="95">
        <f>IF(C63="","",VLOOKUP(C63,'選手名簿'!$A$2:$E$910,5,FALSE))</f>
      </c>
      <c r="T63" s="95"/>
      <c r="U63" s="95"/>
      <c r="V63" s="95"/>
      <c r="W63" s="99" t="s">
        <v>15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男子</v>
      </c>
      <c r="AJ63" s="2">
        <f>IF(COUNTIF($C$15:C63,C63)=1,ROW(A25),"")</f>
      </c>
      <c r="AL63" s="111"/>
      <c r="AM63" s="111"/>
      <c r="AN63" s="111"/>
      <c r="AO63" s="110"/>
      <c r="AP63" s="110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1"/>
      <c r="B64" s="54"/>
      <c r="C64" s="99"/>
      <c r="D64" s="99"/>
      <c r="E64" s="99"/>
      <c r="F64" s="37"/>
      <c r="G64" s="37"/>
      <c r="H64" s="37"/>
      <c r="I64" s="37"/>
      <c r="J64" s="37"/>
      <c r="K64" s="102"/>
      <c r="L64" s="102"/>
      <c r="M64" s="102"/>
      <c r="N64" s="102"/>
      <c r="O64" s="102"/>
      <c r="P64" s="54"/>
      <c r="Q64" s="54"/>
      <c r="R64" s="54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11"/>
      <c r="AM64" s="111"/>
      <c r="AN64" s="111"/>
      <c r="AO64" s="110"/>
      <c r="AP64" s="110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1">
        <v>26</v>
      </c>
      <c r="B65" s="54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2">
        <f>IF(C65="","",VLOOKUP(C65,'選手名簿'!$A$2:$E$910,3,FALSE))</f>
      </c>
      <c r="L65" s="102"/>
      <c r="M65" s="102"/>
      <c r="N65" s="102"/>
      <c r="O65" s="102"/>
      <c r="P65" s="54">
        <f>IF(C65="","",VLOOKUP(C65,'選手名簿'!$A$2:$E$910,4,FALSE))</f>
      </c>
      <c r="Q65" s="54"/>
      <c r="R65" s="54"/>
      <c r="S65" s="95">
        <f>IF(C65="","",VLOOKUP(C65,'選手名簿'!$A$2:$E$910,5,FALSE))</f>
      </c>
      <c r="T65" s="95"/>
      <c r="U65" s="95"/>
      <c r="V65" s="95"/>
      <c r="W65" s="99" t="s">
        <v>15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男子</v>
      </c>
      <c r="AJ65" s="2">
        <f>IF(COUNTIF($C$15:C65,C65)=1,ROW(A26),"")</f>
      </c>
      <c r="AL65" s="111"/>
      <c r="AM65" s="111"/>
      <c r="AN65" s="111"/>
      <c r="AO65" s="110"/>
      <c r="AP65" s="110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1"/>
      <c r="B66" s="54"/>
      <c r="C66" s="99"/>
      <c r="D66" s="99"/>
      <c r="E66" s="99"/>
      <c r="F66" s="37"/>
      <c r="G66" s="37"/>
      <c r="H66" s="37"/>
      <c r="I66" s="37"/>
      <c r="J66" s="37"/>
      <c r="K66" s="102"/>
      <c r="L66" s="102"/>
      <c r="M66" s="102"/>
      <c r="N66" s="102"/>
      <c r="O66" s="102"/>
      <c r="P66" s="54"/>
      <c r="Q66" s="54"/>
      <c r="R66" s="54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11"/>
      <c r="AM66" s="111"/>
      <c r="AN66" s="111"/>
      <c r="AO66" s="110"/>
      <c r="AP66" s="110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1">
        <v>27</v>
      </c>
      <c r="B67" s="54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2">
        <f>IF(C67="","",VLOOKUP(C67,'選手名簿'!$A$2:$E$910,3,FALSE))</f>
      </c>
      <c r="L67" s="102"/>
      <c r="M67" s="102"/>
      <c r="N67" s="102"/>
      <c r="O67" s="102"/>
      <c r="P67" s="54">
        <f>IF(C67="","",VLOOKUP(C67,'選手名簿'!$A$2:$E$910,4,FALSE))</f>
      </c>
      <c r="Q67" s="54"/>
      <c r="R67" s="54"/>
      <c r="S67" s="95">
        <f>IF(C67="","",VLOOKUP(C67,'選手名簿'!$A$2:$E$910,5,FALSE))</f>
      </c>
      <c r="T67" s="95"/>
      <c r="U67" s="95"/>
      <c r="V67" s="95"/>
      <c r="W67" s="99" t="s">
        <v>15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男子</v>
      </c>
      <c r="AJ67" s="2">
        <f>IF(COUNTIF($C$15:C67,C67)=1,ROW(A27),"")</f>
      </c>
      <c r="AL67" s="111"/>
      <c r="AM67" s="111"/>
      <c r="AN67" s="111"/>
      <c r="AO67" s="111"/>
      <c r="AP67" s="111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1"/>
      <c r="B68" s="54"/>
      <c r="C68" s="99"/>
      <c r="D68" s="99"/>
      <c r="E68" s="99"/>
      <c r="F68" s="37"/>
      <c r="G68" s="37"/>
      <c r="H68" s="37"/>
      <c r="I68" s="37"/>
      <c r="J68" s="37"/>
      <c r="K68" s="102"/>
      <c r="L68" s="102"/>
      <c r="M68" s="102"/>
      <c r="N68" s="102"/>
      <c r="O68" s="102"/>
      <c r="P68" s="54"/>
      <c r="Q68" s="54"/>
      <c r="R68" s="54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11"/>
      <c r="AM68" s="111"/>
      <c r="AN68" s="111"/>
      <c r="AO68" s="111"/>
      <c r="AP68" s="111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1">
        <v>28</v>
      </c>
      <c r="B69" s="54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2">
        <f>IF(C69="","",VLOOKUP(C69,'選手名簿'!$A$2:$E$910,3,FALSE))</f>
      </c>
      <c r="L69" s="102"/>
      <c r="M69" s="102"/>
      <c r="N69" s="102"/>
      <c r="O69" s="102"/>
      <c r="P69" s="54">
        <f>IF(C69="","",VLOOKUP(C69,'選手名簿'!$A$2:$E$910,4,FALSE))</f>
      </c>
      <c r="Q69" s="54"/>
      <c r="R69" s="54"/>
      <c r="S69" s="95">
        <f>IF(C69="","",VLOOKUP(C69,'選手名簿'!$A$2:$E$910,5,FALSE))</f>
      </c>
      <c r="T69" s="95"/>
      <c r="U69" s="95"/>
      <c r="V69" s="95"/>
      <c r="W69" s="99" t="s">
        <v>15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男子</v>
      </c>
      <c r="AJ69" s="2">
        <f>IF(COUNTIF($C$15:C69,C69)=1,ROW(A28),"")</f>
      </c>
      <c r="AL69" s="111"/>
      <c r="AM69" s="111"/>
      <c r="AN69" s="111"/>
      <c r="AO69" s="111"/>
      <c r="AP69" s="1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1"/>
      <c r="B70" s="54"/>
      <c r="C70" s="99"/>
      <c r="D70" s="99"/>
      <c r="E70" s="99"/>
      <c r="F70" s="37"/>
      <c r="G70" s="37"/>
      <c r="H70" s="37"/>
      <c r="I70" s="37"/>
      <c r="J70" s="37"/>
      <c r="K70" s="102"/>
      <c r="L70" s="102"/>
      <c r="M70" s="102"/>
      <c r="N70" s="102"/>
      <c r="O70" s="102"/>
      <c r="P70" s="54"/>
      <c r="Q70" s="54"/>
      <c r="R70" s="54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11"/>
      <c r="AM70" s="111"/>
      <c r="AN70" s="111"/>
      <c r="AO70" s="111"/>
      <c r="AP70" s="111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1">
        <v>29</v>
      </c>
      <c r="B71" s="54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2">
        <f>IF(C71="","",VLOOKUP(C71,'選手名簿'!$A$2:$E$910,3,FALSE))</f>
      </c>
      <c r="L71" s="102"/>
      <c r="M71" s="102"/>
      <c r="N71" s="102"/>
      <c r="O71" s="102"/>
      <c r="P71" s="54">
        <f>IF(C71="","",VLOOKUP(C71,'選手名簿'!$A$2:$E$910,4,FALSE))</f>
      </c>
      <c r="Q71" s="54"/>
      <c r="R71" s="54"/>
      <c r="S71" s="95">
        <f>IF(C71="","",VLOOKUP(C71,'選手名簿'!$A$2:$E$910,5,FALSE))</f>
      </c>
      <c r="T71" s="95"/>
      <c r="U71" s="95"/>
      <c r="V71" s="95"/>
      <c r="W71" s="99" t="s">
        <v>15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男子</v>
      </c>
      <c r="AJ71" s="2">
        <f>IF(COUNTIF($C$15:C71,C71)=1,ROW(A29),"")</f>
      </c>
      <c r="AL71" s="111"/>
      <c r="AM71" s="111"/>
      <c r="AN71" s="111"/>
      <c r="AO71" s="111"/>
      <c r="AP71" s="111"/>
    </row>
    <row r="72" spans="1:42" ht="9.75" customHeight="1">
      <c r="A72" s="101"/>
      <c r="B72" s="54"/>
      <c r="C72" s="99"/>
      <c r="D72" s="99"/>
      <c r="E72" s="99"/>
      <c r="F72" s="37"/>
      <c r="G72" s="37"/>
      <c r="H72" s="37"/>
      <c r="I72" s="37"/>
      <c r="J72" s="37"/>
      <c r="K72" s="102"/>
      <c r="L72" s="102"/>
      <c r="M72" s="102"/>
      <c r="N72" s="102"/>
      <c r="O72" s="102"/>
      <c r="P72" s="54"/>
      <c r="Q72" s="54"/>
      <c r="R72" s="54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11"/>
      <c r="AM72" s="111"/>
      <c r="AN72" s="111"/>
      <c r="AO72" s="111"/>
      <c r="AP72" s="111"/>
    </row>
    <row r="73" spans="1:42" ht="9.75" customHeight="1">
      <c r="A73" s="101">
        <v>30</v>
      </c>
      <c r="B73" s="54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2">
        <f>IF(C73="","",VLOOKUP(C73,'選手名簿'!$A$2:$E$910,3,FALSE))</f>
      </c>
      <c r="L73" s="102"/>
      <c r="M73" s="102"/>
      <c r="N73" s="102"/>
      <c r="O73" s="102"/>
      <c r="P73" s="54">
        <f>IF(C73="","",VLOOKUP(C73,'選手名簿'!$A$2:$E$910,4,FALSE))</f>
      </c>
      <c r="Q73" s="54"/>
      <c r="R73" s="54"/>
      <c r="S73" s="95">
        <f>IF(C73="","",VLOOKUP(C73,'選手名簿'!$A$2:$E$910,5,FALSE))</f>
      </c>
      <c r="T73" s="95"/>
      <c r="U73" s="95"/>
      <c r="V73" s="95"/>
      <c r="W73" s="99" t="s">
        <v>15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男子</v>
      </c>
      <c r="AJ73" s="2">
        <f>IF(COUNTIF($C$15:C73,C73)=1,ROW(A30),"")</f>
      </c>
      <c r="AL73" s="111"/>
      <c r="AM73" s="111"/>
      <c r="AN73" s="111"/>
      <c r="AO73" s="111"/>
      <c r="AP73" s="111"/>
    </row>
    <row r="74" spans="1:42" ht="9.75" customHeight="1">
      <c r="A74" s="101"/>
      <c r="B74" s="54"/>
      <c r="C74" s="99"/>
      <c r="D74" s="99"/>
      <c r="E74" s="99"/>
      <c r="F74" s="37"/>
      <c r="G74" s="37"/>
      <c r="H74" s="37"/>
      <c r="I74" s="37"/>
      <c r="J74" s="37"/>
      <c r="K74" s="102"/>
      <c r="L74" s="102"/>
      <c r="M74" s="102"/>
      <c r="N74" s="102"/>
      <c r="O74" s="102"/>
      <c r="P74" s="54"/>
      <c r="Q74" s="54"/>
      <c r="R74" s="54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11"/>
      <c r="AM74" s="111"/>
      <c r="AN74" s="111"/>
      <c r="AO74" s="111"/>
      <c r="AP74" s="111"/>
    </row>
    <row r="75" spans="1:42" ht="9.75" customHeight="1">
      <c r="A75" s="101">
        <v>31</v>
      </c>
      <c r="B75" s="54"/>
      <c r="C75" s="69"/>
      <c r="D75" s="70"/>
      <c r="E75" s="114"/>
      <c r="F75" s="116">
        <f>IF(C75="","",VLOOKUP(C75,'選手名簿'!$A$2:$E$910,2,FALSE))</f>
      </c>
      <c r="G75" s="117"/>
      <c r="H75" s="117"/>
      <c r="I75" s="117"/>
      <c r="J75" s="118"/>
      <c r="K75" s="122">
        <f>IF(C75="","",VLOOKUP(C75,'選手名簿'!$A$2:$E$910,3,FALSE))</f>
      </c>
      <c r="L75" s="123"/>
      <c r="M75" s="123"/>
      <c r="N75" s="123"/>
      <c r="O75" s="124"/>
      <c r="P75" s="128">
        <f>IF(C75="","",VLOOKUP(C75,'選手名簿'!$A$2:$E$910,4,FALSE))</f>
      </c>
      <c r="Q75" s="129"/>
      <c r="R75" s="130"/>
      <c r="S75" s="112">
        <f>IF(C75="","",VLOOKUP(C75,'選手名簿'!$A$2:$E$910,5,FALSE))</f>
      </c>
      <c r="T75" s="103"/>
      <c r="U75" s="103"/>
      <c r="V75" s="104"/>
      <c r="W75" s="99" t="s">
        <v>15</v>
      </c>
      <c r="X75" s="99"/>
      <c r="Y75" s="99"/>
      <c r="Z75" s="69"/>
      <c r="AA75" s="70"/>
      <c r="AB75" s="70"/>
      <c r="AC75" s="70"/>
      <c r="AD75" s="114"/>
      <c r="AE75" s="69"/>
      <c r="AF75" s="70"/>
      <c r="AG75" s="70"/>
      <c r="AH75" s="71"/>
      <c r="AI75" s="2" t="str">
        <f>W75&amp;Z75</f>
        <v>男子</v>
      </c>
      <c r="AJ75" s="2">
        <f>IF(COUNTIF($C$15:C75,C75)=1,ROW(A31),"")</f>
      </c>
      <c r="AL75" s="111"/>
      <c r="AM75" s="111"/>
      <c r="AN75" s="111"/>
      <c r="AO75" s="111"/>
      <c r="AP75" s="111"/>
    </row>
    <row r="76" spans="1:42" ht="9.75" customHeight="1">
      <c r="A76" s="101"/>
      <c r="B76" s="54"/>
      <c r="C76" s="59"/>
      <c r="D76" s="60"/>
      <c r="E76" s="115"/>
      <c r="F76" s="119"/>
      <c r="G76" s="120"/>
      <c r="H76" s="120"/>
      <c r="I76" s="120"/>
      <c r="J76" s="121"/>
      <c r="K76" s="125"/>
      <c r="L76" s="126"/>
      <c r="M76" s="126"/>
      <c r="N76" s="126"/>
      <c r="O76" s="127"/>
      <c r="P76" s="53"/>
      <c r="Q76" s="131"/>
      <c r="R76" s="132"/>
      <c r="S76" s="113"/>
      <c r="T76" s="105"/>
      <c r="U76" s="105"/>
      <c r="V76" s="106"/>
      <c r="W76" s="99"/>
      <c r="X76" s="99"/>
      <c r="Y76" s="99"/>
      <c r="Z76" s="59"/>
      <c r="AA76" s="60"/>
      <c r="AB76" s="60"/>
      <c r="AC76" s="60"/>
      <c r="AD76" s="115"/>
      <c r="AE76" s="59"/>
      <c r="AF76" s="60"/>
      <c r="AG76" s="60"/>
      <c r="AH76" s="61"/>
      <c r="AL76" s="111"/>
      <c r="AM76" s="111"/>
      <c r="AN76" s="111"/>
      <c r="AO76" s="111"/>
      <c r="AP76" s="111"/>
    </row>
    <row r="77" spans="1:42" ht="9.75" customHeight="1">
      <c r="A77" s="101">
        <v>32</v>
      </c>
      <c r="B77" s="54"/>
      <c r="C77" s="69"/>
      <c r="D77" s="70"/>
      <c r="E77" s="114"/>
      <c r="F77" s="116">
        <f>IF(C77="","",VLOOKUP(C77,'選手名簿'!$A$2:$E$910,2,FALSE))</f>
      </c>
      <c r="G77" s="117"/>
      <c r="H77" s="117"/>
      <c r="I77" s="117"/>
      <c r="J77" s="118"/>
      <c r="K77" s="122">
        <f>IF(C77="","",VLOOKUP(C77,'選手名簿'!$A$2:$E$910,3,FALSE))</f>
      </c>
      <c r="L77" s="123"/>
      <c r="M77" s="123"/>
      <c r="N77" s="123"/>
      <c r="O77" s="124"/>
      <c r="P77" s="128">
        <f>IF(C77="","",VLOOKUP(C77,'選手名簿'!$A$2:$E$910,4,FALSE))</f>
      </c>
      <c r="Q77" s="129"/>
      <c r="R77" s="130"/>
      <c r="S77" s="112">
        <f>IF(C77="","",VLOOKUP(C77,'選手名簿'!$A$2:$E$910,5,FALSE))</f>
      </c>
      <c r="T77" s="103"/>
      <c r="U77" s="103"/>
      <c r="V77" s="104"/>
      <c r="W77" s="99" t="s">
        <v>15</v>
      </c>
      <c r="X77" s="99"/>
      <c r="Y77" s="99"/>
      <c r="Z77" s="69"/>
      <c r="AA77" s="70"/>
      <c r="AB77" s="70"/>
      <c r="AC77" s="70"/>
      <c r="AD77" s="114"/>
      <c r="AE77" s="69"/>
      <c r="AF77" s="70"/>
      <c r="AG77" s="70"/>
      <c r="AH77" s="71"/>
      <c r="AI77" s="2" t="str">
        <f>W77&amp;Z77</f>
        <v>男子</v>
      </c>
      <c r="AJ77" s="2">
        <f>IF(COUNTIF($C$15:C77,C77)=1,ROW(A32),"")</f>
      </c>
      <c r="AL77" s="111"/>
      <c r="AM77" s="111"/>
      <c r="AN77" s="111"/>
      <c r="AO77" s="111"/>
      <c r="AP77" s="111"/>
    </row>
    <row r="78" spans="1:42" ht="9.75" customHeight="1">
      <c r="A78" s="101"/>
      <c r="B78" s="54"/>
      <c r="C78" s="59"/>
      <c r="D78" s="60"/>
      <c r="E78" s="115"/>
      <c r="F78" s="119"/>
      <c r="G78" s="120"/>
      <c r="H78" s="120"/>
      <c r="I78" s="120"/>
      <c r="J78" s="121"/>
      <c r="K78" s="125"/>
      <c r="L78" s="126"/>
      <c r="M78" s="126"/>
      <c r="N78" s="126"/>
      <c r="O78" s="127"/>
      <c r="P78" s="53"/>
      <c r="Q78" s="131"/>
      <c r="R78" s="132"/>
      <c r="S78" s="113"/>
      <c r="T78" s="105"/>
      <c r="U78" s="105"/>
      <c r="V78" s="106"/>
      <c r="W78" s="99"/>
      <c r="X78" s="99"/>
      <c r="Y78" s="99"/>
      <c r="Z78" s="59"/>
      <c r="AA78" s="60"/>
      <c r="AB78" s="60"/>
      <c r="AC78" s="60"/>
      <c r="AD78" s="115"/>
      <c r="AE78" s="59"/>
      <c r="AF78" s="60"/>
      <c r="AG78" s="60"/>
      <c r="AH78" s="61"/>
      <c r="AL78" s="111"/>
      <c r="AM78" s="111"/>
      <c r="AN78" s="111"/>
      <c r="AO78" s="111"/>
      <c r="AP78" s="111"/>
    </row>
    <row r="79" spans="1:42" ht="9.75" customHeight="1">
      <c r="A79" s="101">
        <v>33</v>
      </c>
      <c r="B79" s="54"/>
      <c r="C79" s="69"/>
      <c r="D79" s="70"/>
      <c r="E79" s="114"/>
      <c r="F79" s="116">
        <f>IF(C79="","",VLOOKUP(C79,'選手名簿'!$A$2:$E$910,2,FALSE))</f>
      </c>
      <c r="G79" s="117"/>
      <c r="H79" s="117"/>
      <c r="I79" s="117"/>
      <c r="J79" s="118"/>
      <c r="K79" s="122">
        <f>IF(C79="","",VLOOKUP(C79,'選手名簿'!$A$2:$E$910,3,FALSE))</f>
      </c>
      <c r="L79" s="123"/>
      <c r="M79" s="123"/>
      <c r="N79" s="123"/>
      <c r="O79" s="124"/>
      <c r="P79" s="128">
        <f>IF(C79="","",VLOOKUP(C79,'選手名簿'!$A$2:$E$910,4,FALSE))</f>
      </c>
      <c r="Q79" s="129"/>
      <c r="R79" s="130"/>
      <c r="S79" s="112">
        <f>IF(C79="","",VLOOKUP(C79,'選手名簿'!$A$2:$E$910,5,FALSE))</f>
      </c>
      <c r="T79" s="103"/>
      <c r="U79" s="103"/>
      <c r="V79" s="104"/>
      <c r="W79" s="99" t="s">
        <v>15</v>
      </c>
      <c r="X79" s="99"/>
      <c r="Y79" s="99"/>
      <c r="Z79" s="69"/>
      <c r="AA79" s="70"/>
      <c r="AB79" s="70"/>
      <c r="AC79" s="70"/>
      <c r="AD79" s="114"/>
      <c r="AE79" s="69"/>
      <c r="AF79" s="70"/>
      <c r="AG79" s="70"/>
      <c r="AH79" s="71"/>
      <c r="AI79" s="2" t="str">
        <f>W79&amp;Z79</f>
        <v>男子</v>
      </c>
      <c r="AJ79" s="2">
        <f>IF(COUNTIF($C$15:C79,C79)=1,ROW(A33),"")</f>
      </c>
      <c r="AL79" s="111"/>
      <c r="AM79" s="111"/>
      <c r="AN79" s="111"/>
      <c r="AO79" s="111"/>
      <c r="AP79" s="111"/>
    </row>
    <row r="80" spans="1:42" ht="9.75" customHeight="1">
      <c r="A80" s="101"/>
      <c r="B80" s="54"/>
      <c r="C80" s="59"/>
      <c r="D80" s="60"/>
      <c r="E80" s="115"/>
      <c r="F80" s="119"/>
      <c r="G80" s="120"/>
      <c r="H80" s="120"/>
      <c r="I80" s="120"/>
      <c r="J80" s="121"/>
      <c r="K80" s="125"/>
      <c r="L80" s="126"/>
      <c r="M80" s="126"/>
      <c r="N80" s="126"/>
      <c r="O80" s="127"/>
      <c r="P80" s="53"/>
      <c r="Q80" s="131"/>
      <c r="R80" s="132"/>
      <c r="S80" s="113"/>
      <c r="T80" s="105"/>
      <c r="U80" s="105"/>
      <c r="V80" s="106"/>
      <c r="W80" s="99"/>
      <c r="X80" s="99"/>
      <c r="Y80" s="99"/>
      <c r="Z80" s="59"/>
      <c r="AA80" s="60"/>
      <c r="AB80" s="60"/>
      <c r="AC80" s="60"/>
      <c r="AD80" s="115"/>
      <c r="AE80" s="59"/>
      <c r="AF80" s="60"/>
      <c r="AG80" s="60"/>
      <c r="AH80" s="61"/>
      <c r="AL80" s="111"/>
      <c r="AM80" s="111"/>
      <c r="AN80" s="111"/>
      <c r="AO80" s="111"/>
      <c r="AP80" s="111"/>
    </row>
    <row r="81" spans="1:42" ht="9.75" customHeight="1">
      <c r="A81" s="101">
        <v>34</v>
      </c>
      <c r="B81" s="54"/>
      <c r="C81" s="69"/>
      <c r="D81" s="70"/>
      <c r="E81" s="114"/>
      <c r="F81" s="116">
        <f>IF(C81="","",VLOOKUP(C81,'選手名簿'!$A$2:$E$910,2,FALSE))</f>
      </c>
      <c r="G81" s="117"/>
      <c r="H81" s="117"/>
      <c r="I81" s="117"/>
      <c r="J81" s="118"/>
      <c r="K81" s="122">
        <f>IF(C81="","",VLOOKUP(C81,'選手名簿'!$A$2:$E$910,3,FALSE))</f>
      </c>
      <c r="L81" s="123"/>
      <c r="M81" s="123"/>
      <c r="N81" s="123"/>
      <c r="O81" s="124"/>
      <c r="P81" s="128">
        <f>IF(C81="","",VLOOKUP(C81,'選手名簿'!$A$2:$E$910,4,FALSE))</f>
      </c>
      <c r="Q81" s="129"/>
      <c r="R81" s="130"/>
      <c r="S81" s="112">
        <f>IF(C81="","",VLOOKUP(C81,'選手名簿'!$A$2:$E$910,5,FALSE))</f>
      </c>
      <c r="T81" s="103"/>
      <c r="U81" s="103"/>
      <c r="V81" s="104"/>
      <c r="W81" s="99" t="s">
        <v>15</v>
      </c>
      <c r="X81" s="99"/>
      <c r="Y81" s="99"/>
      <c r="Z81" s="69"/>
      <c r="AA81" s="70"/>
      <c r="AB81" s="70"/>
      <c r="AC81" s="70"/>
      <c r="AD81" s="114"/>
      <c r="AE81" s="69"/>
      <c r="AF81" s="70"/>
      <c r="AG81" s="70"/>
      <c r="AH81" s="71"/>
      <c r="AI81" s="2" t="str">
        <f>W81&amp;Z81</f>
        <v>男子</v>
      </c>
      <c r="AJ81" s="2">
        <f>IF(COUNTIF($C$15:C81,C81)=1,ROW(A34),"")</f>
      </c>
      <c r="AL81" s="111"/>
      <c r="AM81" s="111"/>
      <c r="AN81" s="111"/>
      <c r="AO81" s="111"/>
      <c r="AP81" s="111"/>
    </row>
    <row r="82" spans="1:42" ht="9.75" customHeight="1">
      <c r="A82" s="101"/>
      <c r="B82" s="54"/>
      <c r="C82" s="59"/>
      <c r="D82" s="60"/>
      <c r="E82" s="115"/>
      <c r="F82" s="119"/>
      <c r="G82" s="120"/>
      <c r="H82" s="120"/>
      <c r="I82" s="120"/>
      <c r="J82" s="121"/>
      <c r="K82" s="125"/>
      <c r="L82" s="126"/>
      <c r="M82" s="126"/>
      <c r="N82" s="126"/>
      <c r="O82" s="127"/>
      <c r="P82" s="53"/>
      <c r="Q82" s="131"/>
      <c r="R82" s="132"/>
      <c r="S82" s="113"/>
      <c r="T82" s="105"/>
      <c r="U82" s="105"/>
      <c r="V82" s="106"/>
      <c r="W82" s="99"/>
      <c r="X82" s="99"/>
      <c r="Y82" s="99"/>
      <c r="Z82" s="59"/>
      <c r="AA82" s="60"/>
      <c r="AB82" s="60"/>
      <c r="AC82" s="60"/>
      <c r="AD82" s="115"/>
      <c r="AE82" s="59"/>
      <c r="AF82" s="60"/>
      <c r="AG82" s="60"/>
      <c r="AH82" s="61"/>
      <c r="AL82" s="111"/>
      <c r="AM82" s="111"/>
      <c r="AN82" s="111"/>
      <c r="AO82" s="111"/>
      <c r="AP82" s="111"/>
    </row>
    <row r="83" spans="1:42" ht="9.75" customHeight="1">
      <c r="A83" s="101">
        <v>35</v>
      </c>
      <c r="B83" s="54"/>
      <c r="C83" s="69"/>
      <c r="D83" s="70"/>
      <c r="E83" s="114"/>
      <c r="F83" s="116">
        <f>IF(C83="","",VLOOKUP(C83,'選手名簿'!$A$2:$E$910,2,FALSE))</f>
      </c>
      <c r="G83" s="117"/>
      <c r="H83" s="117"/>
      <c r="I83" s="117"/>
      <c r="J83" s="118"/>
      <c r="K83" s="122">
        <f>IF(C83="","",VLOOKUP(C83,'選手名簿'!$A$2:$E$910,3,FALSE))</f>
      </c>
      <c r="L83" s="123"/>
      <c r="M83" s="123"/>
      <c r="N83" s="123"/>
      <c r="O83" s="124"/>
      <c r="P83" s="128">
        <f>IF(C83="","",VLOOKUP(C83,'選手名簿'!$A$2:$E$910,4,FALSE))</f>
      </c>
      <c r="Q83" s="129"/>
      <c r="R83" s="130"/>
      <c r="S83" s="112">
        <f>IF(C83="","",VLOOKUP(C83,'選手名簿'!$A$2:$E$910,5,FALSE))</f>
      </c>
      <c r="T83" s="103"/>
      <c r="U83" s="103"/>
      <c r="V83" s="104"/>
      <c r="W83" s="99" t="s">
        <v>15</v>
      </c>
      <c r="X83" s="99"/>
      <c r="Y83" s="99"/>
      <c r="Z83" s="69"/>
      <c r="AA83" s="70"/>
      <c r="AB83" s="70"/>
      <c r="AC83" s="70"/>
      <c r="AD83" s="114"/>
      <c r="AE83" s="69"/>
      <c r="AF83" s="70"/>
      <c r="AG83" s="70"/>
      <c r="AH83" s="71"/>
      <c r="AI83" s="2" t="str">
        <f>W83&amp;Z83</f>
        <v>男子</v>
      </c>
      <c r="AJ83" s="2">
        <f>IF(COUNTIF($C$15:C83,C83)=1,ROW(A35),"")</f>
      </c>
      <c r="AL83" s="111"/>
      <c r="AM83" s="111"/>
      <c r="AN83" s="111"/>
      <c r="AO83" s="111"/>
      <c r="AP83" s="111"/>
    </row>
    <row r="84" spans="1:42" ht="9.75" customHeight="1">
      <c r="A84" s="101"/>
      <c r="B84" s="54"/>
      <c r="C84" s="59"/>
      <c r="D84" s="60"/>
      <c r="E84" s="115"/>
      <c r="F84" s="119"/>
      <c r="G84" s="120"/>
      <c r="H84" s="120"/>
      <c r="I84" s="120"/>
      <c r="J84" s="121"/>
      <c r="K84" s="125"/>
      <c r="L84" s="126"/>
      <c r="M84" s="126"/>
      <c r="N84" s="126"/>
      <c r="O84" s="127"/>
      <c r="P84" s="53"/>
      <c r="Q84" s="131"/>
      <c r="R84" s="132"/>
      <c r="S84" s="113"/>
      <c r="T84" s="105"/>
      <c r="U84" s="105"/>
      <c r="V84" s="106"/>
      <c r="W84" s="99"/>
      <c r="X84" s="99"/>
      <c r="Y84" s="99"/>
      <c r="Z84" s="59"/>
      <c r="AA84" s="60"/>
      <c r="AB84" s="60"/>
      <c r="AC84" s="60"/>
      <c r="AD84" s="115"/>
      <c r="AE84" s="59"/>
      <c r="AF84" s="60"/>
      <c r="AG84" s="60"/>
      <c r="AH84" s="61"/>
      <c r="AL84" s="111"/>
      <c r="AM84" s="111"/>
      <c r="AN84" s="111"/>
      <c r="AO84" s="111"/>
      <c r="AP84" s="111"/>
    </row>
    <row r="85" spans="1:42" ht="9.75" customHeight="1">
      <c r="A85" s="101">
        <v>36</v>
      </c>
      <c r="B85" s="54"/>
      <c r="C85" s="69"/>
      <c r="D85" s="70"/>
      <c r="E85" s="114"/>
      <c r="F85" s="116">
        <f>IF(C85="","",VLOOKUP(C85,'選手名簿'!$A$2:$E$910,2,FALSE))</f>
      </c>
      <c r="G85" s="117"/>
      <c r="H85" s="117"/>
      <c r="I85" s="117"/>
      <c r="J85" s="118"/>
      <c r="K85" s="122">
        <f>IF(C85="","",VLOOKUP(C85,'選手名簿'!$A$2:$E$910,3,FALSE))</f>
      </c>
      <c r="L85" s="123"/>
      <c r="M85" s="123"/>
      <c r="N85" s="123"/>
      <c r="O85" s="124"/>
      <c r="P85" s="128">
        <f>IF(C85="","",VLOOKUP(C85,'選手名簿'!$A$2:$E$910,4,FALSE))</f>
      </c>
      <c r="Q85" s="129"/>
      <c r="R85" s="130"/>
      <c r="S85" s="112">
        <f>IF(C85="","",VLOOKUP(C85,'選手名簿'!$A$2:$E$910,5,FALSE))</f>
      </c>
      <c r="T85" s="103"/>
      <c r="U85" s="103"/>
      <c r="V85" s="104"/>
      <c r="W85" s="99" t="s">
        <v>15</v>
      </c>
      <c r="X85" s="99"/>
      <c r="Y85" s="99"/>
      <c r="Z85" s="69"/>
      <c r="AA85" s="70"/>
      <c r="AB85" s="70"/>
      <c r="AC85" s="70"/>
      <c r="AD85" s="114"/>
      <c r="AE85" s="69"/>
      <c r="AF85" s="70"/>
      <c r="AG85" s="70"/>
      <c r="AH85" s="71"/>
      <c r="AI85" s="2" t="str">
        <f>W85&amp;Z85</f>
        <v>男子</v>
      </c>
      <c r="AJ85" s="2">
        <f>IF(COUNTIF($C$15:C85,C85)=1,ROW(A36),"")</f>
      </c>
      <c r="AL85" s="111"/>
      <c r="AM85" s="111"/>
      <c r="AN85" s="111"/>
      <c r="AO85" s="111"/>
      <c r="AP85" s="111"/>
    </row>
    <row r="86" spans="1:65" ht="9.75" customHeight="1">
      <c r="A86" s="101"/>
      <c r="B86" s="54"/>
      <c r="C86" s="59"/>
      <c r="D86" s="60"/>
      <c r="E86" s="115"/>
      <c r="F86" s="119"/>
      <c r="G86" s="120"/>
      <c r="H86" s="120"/>
      <c r="I86" s="120"/>
      <c r="J86" s="121"/>
      <c r="K86" s="125"/>
      <c r="L86" s="126"/>
      <c r="M86" s="126"/>
      <c r="N86" s="126"/>
      <c r="O86" s="127"/>
      <c r="P86" s="53"/>
      <c r="Q86" s="131"/>
      <c r="R86" s="132"/>
      <c r="S86" s="113"/>
      <c r="T86" s="105"/>
      <c r="U86" s="105"/>
      <c r="V86" s="106"/>
      <c r="W86" s="99"/>
      <c r="X86" s="99"/>
      <c r="Y86" s="99"/>
      <c r="Z86" s="59"/>
      <c r="AA86" s="60"/>
      <c r="AB86" s="60"/>
      <c r="AC86" s="60"/>
      <c r="AD86" s="115"/>
      <c r="AE86" s="59"/>
      <c r="AF86" s="60"/>
      <c r="AG86" s="60"/>
      <c r="AH86" s="61"/>
      <c r="AL86" s="111"/>
      <c r="AM86" s="111"/>
      <c r="AN86" s="111"/>
      <c r="AO86" s="111"/>
      <c r="AP86" s="111"/>
      <c r="BK86" s="25"/>
      <c r="BL86" s="25"/>
      <c r="BM86" s="23"/>
    </row>
    <row r="87" spans="1:65" ht="9.75" customHeight="1">
      <c r="A87" s="101">
        <v>37</v>
      </c>
      <c r="B87" s="54"/>
      <c r="C87" s="69"/>
      <c r="D87" s="70"/>
      <c r="E87" s="114"/>
      <c r="F87" s="116">
        <f>IF(C87="","",VLOOKUP(C87,'選手名簿'!$A$2:$E$910,2,FALSE))</f>
      </c>
      <c r="G87" s="117"/>
      <c r="H87" s="117"/>
      <c r="I87" s="117"/>
      <c r="J87" s="118"/>
      <c r="K87" s="122">
        <f>IF(C87="","",VLOOKUP(C87,'選手名簿'!$A$2:$E$910,3,FALSE))</f>
      </c>
      <c r="L87" s="123"/>
      <c r="M87" s="123"/>
      <c r="N87" s="123"/>
      <c r="O87" s="124"/>
      <c r="P87" s="128">
        <f>IF(C87="","",VLOOKUP(C87,'選手名簿'!$A$2:$E$910,4,FALSE))</f>
      </c>
      <c r="Q87" s="129"/>
      <c r="R87" s="130"/>
      <c r="S87" s="112">
        <f>IF(C87="","",VLOOKUP(C87,'選手名簿'!$A$2:$E$910,5,FALSE))</f>
      </c>
      <c r="T87" s="103"/>
      <c r="U87" s="103"/>
      <c r="V87" s="104"/>
      <c r="W87" s="99" t="s">
        <v>15</v>
      </c>
      <c r="X87" s="99"/>
      <c r="Y87" s="99"/>
      <c r="Z87" s="69"/>
      <c r="AA87" s="70"/>
      <c r="AB87" s="70"/>
      <c r="AC87" s="70"/>
      <c r="AD87" s="114"/>
      <c r="AE87" s="69"/>
      <c r="AF87" s="70"/>
      <c r="AG87" s="70"/>
      <c r="AH87" s="71"/>
      <c r="AI87" s="2" t="str">
        <f>W87&amp;Z87</f>
        <v>男子</v>
      </c>
      <c r="AJ87" s="2">
        <f>IF(COUNTIF($C$15:C87,C87)=1,ROW(A37),"")</f>
      </c>
      <c r="AL87" s="111"/>
      <c r="AM87" s="111"/>
      <c r="AN87" s="111"/>
      <c r="AO87" s="111"/>
      <c r="AP87" s="111"/>
      <c r="BK87" s="25"/>
      <c r="BL87" s="25"/>
      <c r="BM87" s="23"/>
    </row>
    <row r="88" spans="1:65" ht="9.75" customHeight="1">
      <c r="A88" s="101"/>
      <c r="B88" s="54"/>
      <c r="C88" s="59"/>
      <c r="D88" s="60"/>
      <c r="E88" s="115"/>
      <c r="F88" s="119"/>
      <c r="G88" s="120"/>
      <c r="H88" s="120"/>
      <c r="I88" s="120"/>
      <c r="J88" s="121"/>
      <c r="K88" s="125"/>
      <c r="L88" s="126"/>
      <c r="M88" s="126"/>
      <c r="N88" s="126"/>
      <c r="O88" s="127"/>
      <c r="P88" s="53"/>
      <c r="Q88" s="131"/>
      <c r="R88" s="132"/>
      <c r="S88" s="113"/>
      <c r="T88" s="105"/>
      <c r="U88" s="105"/>
      <c r="V88" s="106"/>
      <c r="W88" s="99"/>
      <c r="X88" s="99"/>
      <c r="Y88" s="99"/>
      <c r="Z88" s="59"/>
      <c r="AA88" s="60"/>
      <c r="AB88" s="60"/>
      <c r="AC88" s="60"/>
      <c r="AD88" s="115"/>
      <c r="AE88" s="59"/>
      <c r="AF88" s="60"/>
      <c r="AG88" s="60"/>
      <c r="AH88" s="61"/>
      <c r="AL88" s="111"/>
      <c r="AM88" s="111"/>
      <c r="AN88" s="111"/>
      <c r="AO88" s="111"/>
      <c r="AP88" s="111"/>
      <c r="BK88" s="25"/>
      <c r="BL88" s="25"/>
      <c r="BM88" s="23"/>
    </row>
    <row r="89" spans="1:65" ht="9.75" customHeight="1">
      <c r="A89" s="101">
        <v>38</v>
      </c>
      <c r="B89" s="54"/>
      <c r="C89" s="69"/>
      <c r="D89" s="70"/>
      <c r="E89" s="114"/>
      <c r="F89" s="116">
        <f>IF(C89="","",VLOOKUP(C89,'選手名簿'!$A$2:$E$910,2,FALSE))</f>
      </c>
      <c r="G89" s="117"/>
      <c r="H89" s="117"/>
      <c r="I89" s="117"/>
      <c r="J89" s="118"/>
      <c r="K89" s="122">
        <f>IF(C89="","",VLOOKUP(C89,'選手名簿'!$A$2:$E$910,3,FALSE))</f>
      </c>
      <c r="L89" s="123"/>
      <c r="M89" s="123"/>
      <c r="N89" s="123"/>
      <c r="O89" s="124"/>
      <c r="P89" s="128">
        <f>IF(C89="","",VLOOKUP(C89,'選手名簿'!$A$2:$E$910,4,FALSE))</f>
      </c>
      <c r="Q89" s="129"/>
      <c r="R89" s="130"/>
      <c r="S89" s="112">
        <f>IF(C89="","",VLOOKUP(C89,'選手名簿'!$A$2:$E$910,5,FALSE))</f>
      </c>
      <c r="T89" s="103"/>
      <c r="U89" s="103"/>
      <c r="V89" s="104"/>
      <c r="W89" s="99" t="s">
        <v>15</v>
      </c>
      <c r="X89" s="99"/>
      <c r="Y89" s="99"/>
      <c r="Z89" s="69"/>
      <c r="AA89" s="70"/>
      <c r="AB89" s="70"/>
      <c r="AC89" s="70"/>
      <c r="AD89" s="114"/>
      <c r="AE89" s="69"/>
      <c r="AF89" s="70"/>
      <c r="AG89" s="70"/>
      <c r="AH89" s="71"/>
      <c r="AI89" s="2" t="str">
        <f>W89&amp;Z89</f>
        <v>男子</v>
      </c>
      <c r="AJ89" s="2">
        <f>IF(COUNTIF($C$15:C89,C89)=1,ROW(A38),"")</f>
      </c>
      <c r="AL89" s="111"/>
      <c r="AM89" s="111"/>
      <c r="AN89" s="111"/>
      <c r="AO89" s="111"/>
      <c r="AP89" s="111"/>
      <c r="BK89" s="25"/>
      <c r="BL89" s="25"/>
      <c r="BM89" s="23"/>
    </row>
    <row r="90" spans="1:65" ht="9.75" customHeight="1">
      <c r="A90" s="101"/>
      <c r="B90" s="54"/>
      <c r="C90" s="59"/>
      <c r="D90" s="60"/>
      <c r="E90" s="115"/>
      <c r="F90" s="119"/>
      <c r="G90" s="120"/>
      <c r="H90" s="120"/>
      <c r="I90" s="120"/>
      <c r="J90" s="121"/>
      <c r="K90" s="125"/>
      <c r="L90" s="126"/>
      <c r="M90" s="126"/>
      <c r="N90" s="126"/>
      <c r="O90" s="127"/>
      <c r="P90" s="53"/>
      <c r="Q90" s="131"/>
      <c r="R90" s="132"/>
      <c r="S90" s="113"/>
      <c r="T90" s="105"/>
      <c r="U90" s="105"/>
      <c r="V90" s="106"/>
      <c r="W90" s="99"/>
      <c r="X90" s="99"/>
      <c r="Y90" s="99"/>
      <c r="Z90" s="59"/>
      <c r="AA90" s="60"/>
      <c r="AB90" s="60"/>
      <c r="AC90" s="60"/>
      <c r="AD90" s="115"/>
      <c r="AE90" s="59"/>
      <c r="AF90" s="60"/>
      <c r="AG90" s="60"/>
      <c r="AH90" s="61"/>
      <c r="AL90" s="111"/>
      <c r="AM90" s="111"/>
      <c r="AN90" s="111"/>
      <c r="AO90" s="111"/>
      <c r="AP90" s="111"/>
      <c r="BK90" s="25"/>
      <c r="BL90" s="25"/>
      <c r="BM90" s="23"/>
    </row>
    <row r="91" spans="1:65" ht="9.75" customHeight="1">
      <c r="A91" s="101">
        <v>39</v>
      </c>
      <c r="B91" s="54"/>
      <c r="C91" s="69"/>
      <c r="D91" s="70"/>
      <c r="E91" s="114"/>
      <c r="F91" s="116">
        <f>IF(C91="","",VLOOKUP(C91,'選手名簿'!$A$2:$E$910,2,FALSE))</f>
      </c>
      <c r="G91" s="117"/>
      <c r="H91" s="117"/>
      <c r="I91" s="117"/>
      <c r="J91" s="118"/>
      <c r="K91" s="122">
        <f>IF(C91="","",VLOOKUP(C91,'選手名簿'!$A$2:$E$910,3,FALSE))</f>
      </c>
      <c r="L91" s="123"/>
      <c r="M91" s="123"/>
      <c r="N91" s="123"/>
      <c r="O91" s="124"/>
      <c r="P91" s="128">
        <f>IF(C91="","",VLOOKUP(C91,'選手名簿'!$A$2:$E$910,4,FALSE))</f>
      </c>
      <c r="Q91" s="129"/>
      <c r="R91" s="130"/>
      <c r="S91" s="112">
        <f>IF(C91="","",VLOOKUP(C91,'選手名簿'!$A$2:$E$910,5,FALSE))</f>
      </c>
      <c r="T91" s="103"/>
      <c r="U91" s="103"/>
      <c r="V91" s="104"/>
      <c r="W91" s="99" t="s">
        <v>15</v>
      </c>
      <c r="X91" s="99"/>
      <c r="Y91" s="99"/>
      <c r="Z91" s="69"/>
      <c r="AA91" s="70"/>
      <c r="AB91" s="70"/>
      <c r="AC91" s="70"/>
      <c r="AD91" s="114"/>
      <c r="AE91" s="69"/>
      <c r="AF91" s="70"/>
      <c r="AG91" s="70"/>
      <c r="AH91" s="71"/>
      <c r="AI91" s="2" t="str">
        <f>W91&amp;Z91</f>
        <v>男子</v>
      </c>
      <c r="AJ91" s="2">
        <f>IF(COUNTIF($C$15:C91,C91)=1,ROW(A39),"")</f>
      </c>
      <c r="AL91" s="111"/>
      <c r="AM91" s="111"/>
      <c r="AN91" s="111"/>
      <c r="AO91" s="111"/>
      <c r="AP91" s="111"/>
      <c r="BK91" s="25"/>
      <c r="BL91" s="25"/>
      <c r="BM91" s="23"/>
    </row>
    <row r="92" spans="1:65" ht="9.75" customHeight="1">
      <c r="A92" s="101"/>
      <c r="B92" s="54"/>
      <c r="C92" s="59"/>
      <c r="D92" s="60"/>
      <c r="E92" s="115"/>
      <c r="F92" s="119"/>
      <c r="G92" s="120"/>
      <c r="H92" s="120"/>
      <c r="I92" s="120"/>
      <c r="J92" s="121"/>
      <c r="K92" s="125"/>
      <c r="L92" s="126"/>
      <c r="M92" s="126"/>
      <c r="N92" s="126"/>
      <c r="O92" s="127"/>
      <c r="P92" s="53"/>
      <c r="Q92" s="131"/>
      <c r="R92" s="132"/>
      <c r="S92" s="113"/>
      <c r="T92" s="105"/>
      <c r="U92" s="105"/>
      <c r="V92" s="106"/>
      <c r="W92" s="99"/>
      <c r="X92" s="99"/>
      <c r="Y92" s="99"/>
      <c r="Z92" s="59"/>
      <c r="AA92" s="60"/>
      <c r="AB92" s="60"/>
      <c r="AC92" s="60"/>
      <c r="AD92" s="115"/>
      <c r="AE92" s="59"/>
      <c r="AF92" s="60"/>
      <c r="AG92" s="60"/>
      <c r="AH92" s="61"/>
      <c r="AL92" s="111"/>
      <c r="AM92" s="111"/>
      <c r="AN92" s="111"/>
      <c r="AO92" s="111"/>
      <c r="AP92" s="111"/>
      <c r="BK92" s="25"/>
      <c r="BL92" s="25"/>
      <c r="BM92" s="23"/>
    </row>
    <row r="93" spans="1:42" ht="9.75" customHeight="1">
      <c r="A93" s="133">
        <v>40</v>
      </c>
      <c r="B93" s="130"/>
      <c r="C93" s="69"/>
      <c r="D93" s="70"/>
      <c r="E93" s="114"/>
      <c r="F93" s="116">
        <f>IF(C93="","",VLOOKUP(C93,'選手名簿'!$A$2:$E$910,2,FALSE))</f>
      </c>
      <c r="G93" s="117"/>
      <c r="H93" s="117"/>
      <c r="I93" s="117"/>
      <c r="J93" s="118"/>
      <c r="K93" s="122">
        <f>IF(C93="","",VLOOKUP(C93,'選手名簿'!$A$2:$E$910,3,FALSE))</f>
      </c>
      <c r="L93" s="123"/>
      <c r="M93" s="123"/>
      <c r="N93" s="123"/>
      <c r="O93" s="124"/>
      <c r="P93" s="128">
        <f>IF(C93="","",VLOOKUP(C93,'選手名簿'!$A$2:$E$910,4,FALSE))</f>
      </c>
      <c r="Q93" s="129"/>
      <c r="R93" s="130"/>
      <c r="S93" s="112">
        <f>IF(C93="","",VLOOKUP(C93,'選手名簿'!$A$2:$E$910,5,FALSE))</f>
      </c>
      <c r="T93" s="103"/>
      <c r="U93" s="103"/>
      <c r="V93" s="104"/>
      <c r="W93" s="69" t="s">
        <v>15</v>
      </c>
      <c r="X93" s="70"/>
      <c r="Y93" s="114"/>
      <c r="Z93" s="69"/>
      <c r="AA93" s="70"/>
      <c r="AB93" s="70"/>
      <c r="AC93" s="70"/>
      <c r="AD93" s="114"/>
      <c r="AE93" s="69"/>
      <c r="AF93" s="70"/>
      <c r="AG93" s="70"/>
      <c r="AH93" s="71"/>
      <c r="AI93" s="2" t="str">
        <f>W93&amp;Z93</f>
        <v>男子</v>
      </c>
      <c r="AJ93" s="2">
        <f>IF(COUNTIF($C$15:C93,C93)=1,ROW(A40),"")</f>
      </c>
      <c r="AL93" s="111"/>
      <c r="AM93" s="111"/>
      <c r="AN93" s="111"/>
      <c r="AO93" s="111"/>
      <c r="AP93" s="111"/>
    </row>
    <row r="94" spans="1:42" ht="9.75" customHeight="1" thickBot="1">
      <c r="A94" s="44"/>
      <c r="B94" s="134"/>
      <c r="C94" s="72"/>
      <c r="D94" s="73"/>
      <c r="E94" s="135"/>
      <c r="F94" s="136"/>
      <c r="G94" s="137"/>
      <c r="H94" s="137"/>
      <c r="I94" s="137"/>
      <c r="J94" s="138"/>
      <c r="K94" s="139"/>
      <c r="L94" s="140"/>
      <c r="M94" s="140"/>
      <c r="N94" s="140"/>
      <c r="O94" s="141"/>
      <c r="P94" s="142"/>
      <c r="Q94" s="45"/>
      <c r="R94" s="134"/>
      <c r="S94" s="144"/>
      <c r="T94" s="145"/>
      <c r="U94" s="145"/>
      <c r="V94" s="146"/>
      <c r="W94" s="72"/>
      <c r="X94" s="73"/>
      <c r="Y94" s="135"/>
      <c r="Z94" s="72"/>
      <c r="AA94" s="73"/>
      <c r="AB94" s="73"/>
      <c r="AC94" s="73"/>
      <c r="AD94" s="135"/>
      <c r="AE94" s="72"/>
      <c r="AF94" s="73"/>
      <c r="AG94" s="73"/>
      <c r="AH94" s="74"/>
      <c r="AL94" s="111"/>
      <c r="AM94" s="111"/>
      <c r="AN94" s="111"/>
      <c r="AO94" s="111"/>
      <c r="AP94" s="111"/>
    </row>
    <row r="95" spans="38:42" ht="10.5" customHeight="1">
      <c r="AL95" s="111"/>
      <c r="AM95" s="111"/>
      <c r="AN95" s="111"/>
      <c r="AO95" s="111"/>
      <c r="AP95" s="111"/>
    </row>
    <row r="96" spans="1:65" s="23" customFormat="1" ht="13.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43" t="s">
        <v>49</v>
      </c>
      <c r="U98" s="143"/>
      <c r="V98" s="32"/>
      <c r="W98" s="32"/>
      <c r="X98" s="26" t="s">
        <v>41</v>
      </c>
      <c r="Y98" s="32"/>
      <c r="Z98" s="32"/>
      <c r="AA98" s="26" t="s">
        <v>42</v>
      </c>
      <c r="AB98" s="32"/>
      <c r="AC98" s="32"/>
      <c r="AD98" s="32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3.5">
      <c r="L100" s="21"/>
      <c r="M100" s="21"/>
      <c r="N100" s="21"/>
      <c r="O100" s="19"/>
      <c r="P100" s="19"/>
      <c r="Q100" s="19"/>
      <c r="R100" s="19"/>
      <c r="S100" s="19"/>
      <c r="T100" s="147" t="s">
        <v>44</v>
      </c>
      <c r="U100" s="147"/>
      <c r="V100" s="147"/>
      <c r="W100" s="147"/>
      <c r="X100" s="161">
        <f>IF(K3="","",K3)</f>
      </c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3.5">
      <c r="E102" s="148">
        <f>IF($K$2="","",$K$2)</f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9"/>
      <c r="S102" s="19"/>
      <c r="T102" s="147" t="s">
        <v>50</v>
      </c>
      <c r="U102" s="147"/>
      <c r="V102" s="147"/>
      <c r="W102" s="147"/>
      <c r="X102" s="148">
        <f>IF($AF$2="","",$AF$2)</f>
      </c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9"/>
      <c r="AL102" s="19" t="s">
        <v>45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AL89:AN90"/>
    <mergeCell ref="AO89:AP90"/>
    <mergeCell ref="W87:Y88"/>
    <mergeCell ref="Z87:AD88"/>
    <mergeCell ref="AE87:AH88"/>
    <mergeCell ref="AL87:AN88"/>
    <mergeCell ref="AO87:AP88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K5:Z6"/>
    <mergeCell ref="AA5:AE6"/>
    <mergeCell ref="AF5:AP6"/>
    <mergeCell ref="A7:J8"/>
    <mergeCell ref="K7:Z8"/>
    <mergeCell ref="AA7:AE8"/>
    <mergeCell ref="AF7:AP8"/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2022-09-21T23:45:01Z</dcterms:modified>
  <cp:category/>
  <cp:version/>
  <cp:contentType/>
  <cp:contentStatus/>
</cp:coreProperties>
</file>