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416" windowWidth="15360" windowHeight="9528" tabRatio="856" activeTab="0"/>
  </bookViews>
  <sheets>
    <sheet name="START" sheetId="1" r:id="rId1"/>
    <sheet name="TOP" sheetId="2" r:id="rId2"/>
    <sheet name="男子申込入力" sheetId="3" r:id="rId3"/>
    <sheet name="女子申込入力" sheetId="4" r:id="rId4"/>
    <sheet name="男一覧印刷" sheetId="5" r:id="rId5"/>
    <sheet name="女一覧印刷" sheetId="6" r:id="rId6"/>
    <sheet name="男子個人票" sheetId="7" r:id="rId7"/>
    <sheet name="女子個人票" sheetId="8" r:id="rId8"/>
    <sheet name="男data" sheetId="9" state="hidden" r:id="rId9"/>
    <sheet name="女data" sheetId="10" state="hidden" r:id="rId10"/>
  </sheets>
  <externalReferences>
    <externalReference r:id="rId13"/>
    <externalReference r:id="rId14"/>
  </externalReferences>
  <definedNames>
    <definedName name="_xlnm.Print_Area" localSheetId="1">'TOP'!$B$2:$K$39</definedName>
    <definedName name="_xlnm.Print_Area" localSheetId="5">'女一覧印刷'!$A$1:$O$33</definedName>
    <definedName name="_xlnm.Print_Area" localSheetId="3">'女子申込入力'!$A$2:$O$73</definedName>
    <definedName name="_xlnm.Print_Area" localSheetId="4">'男一覧印刷'!$A$1:$O$33</definedName>
    <definedName name="_xlnm.Print_Area" localSheetId="6">'男子個人票'!$A$1:$BM$230</definedName>
    <definedName name="_xlnm.Print_Area" localSheetId="2">'男子申込入力'!$A$2:$O$73</definedName>
    <definedName name="学校名">'[1]学校名一覧'!$C$8:$C$77</definedName>
    <definedName name="女継新">#REF!</definedName>
    <definedName name="女追加">#REF!</definedName>
    <definedName name="男継新">#REF!</definedName>
    <definedName name="男追加">#REF!</definedName>
    <definedName name="登録日" localSheetId="7">'[2]学校データ'!#REF!</definedName>
    <definedName name="登録日">'[2]学校データ'!#REF!</definedName>
  </definedNames>
  <calcPr fullCalcOnLoad="1"/>
</workbook>
</file>

<file path=xl/comments3.xml><?xml version="1.0" encoding="utf-8"?>
<comments xmlns="http://schemas.openxmlformats.org/spreadsheetml/2006/main">
  <authors>
    <author>秋田商業高等学校</author>
  </authors>
  <commentList>
    <comment ref="M2" authorId="0">
      <text>
        <r>
          <rPr>
            <b/>
            <sz val="12"/>
            <color indexed="10"/>
            <rFont val="ＭＳ Ｐゴシック"/>
            <family val="3"/>
          </rPr>
          <t>学校番号</t>
        </r>
        <r>
          <rPr>
            <b/>
            <sz val="9"/>
            <rFont val="ＭＳ Ｐゴシック"/>
            <family val="3"/>
          </rPr>
          <t xml:space="preserve">
自動入力されます。</t>
        </r>
      </text>
    </comment>
    <comment ref="G4" authorId="0">
      <text>
        <r>
          <rPr>
            <b/>
            <sz val="12"/>
            <color indexed="10"/>
            <rFont val="ＭＳ Ｐゴシック"/>
            <family val="3"/>
          </rPr>
          <t>申込期日</t>
        </r>
        <r>
          <rPr>
            <b/>
            <sz val="9"/>
            <rFont val="ＭＳ Ｐゴシック"/>
            <family val="3"/>
          </rPr>
          <t xml:space="preserve">
入力してください。</t>
        </r>
      </text>
    </comment>
    <comment ref="H8" authorId="0">
      <text>
        <r>
          <rPr>
            <b/>
            <sz val="12"/>
            <color indexed="10"/>
            <rFont val="ＭＳ Ｐゴシック"/>
            <family val="3"/>
          </rPr>
          <t>学校長名</t>
        </r>
        <r>
          <rPr>
            <b/>
            <sz val="9"/>
            <rFont val="ＭＳ Ｐゴシック"/>
            <family val="3"/>
          </rPr>
          <t xml:space="preserve">
入力してください。</t>
        </r>
      </text>
    </comment>
    <comment ref="H9" authorId="0">
      <text>
        <r>
          <rPr>
            <b/>
            <sz val="12"/>
            <color indexed="10"/>
            <rFont val="ＭＳ Ｐゴシック"/>
            <family val="3"/>
          </rPr>
          <t>顧問名</t>
        </r>
        <r>
          <rPr>
            <b/>
            <sz val="9"/>
            <rFont val="ＭＳ Ｐゴシック"/>
            <family val="3"/>
          </rPr>
          <t xml:space="preserve">
記載責任者を入力してください。</t>
        </r>
      </text>
    </comment>
    <comment ref="H11" authorId="0">
      <text>
        <r>
          <rPr>
            <b/>
            <sz val="12"/>
            <color indexed="10"/>
            <rFont val="ＭＳ Ｐゴシック"/>
            <family val="3"/>
          </rPr>
          <t>携帯電話番号</t>
        </r>
        <r>
          <rPr>
            <b/>
            <sz val="9"/>
            <rFont val="ＭＳ Ｐゴシック"/>
            <family val="3"/>
          </rPr>
          <t xml:space="preserve">
申込責任者の番号を入力してください。
記載事項について不明な場合に連絡いたします。</t>
        </r>
      </text>
    </comment>
    <comment ref="B14" authorId="0">
      <text>
        <r>
          <rPr>
            <b/>
            <sz val="12"/>
            <color indexed="10"/>
            <rFont val="ＭＳ Ｐゴシック"/>
            <family val="3"/>
          </rPr>
          <t>番号</t>
        </r>
        <r>
          <rPr>
            <b/>
            <sz val="9"/>
            <rFont val="ＭＳ Ｐゴシック"/>
            <family val="3"/>
          </rPr>
          <t xml:space="preserve">
入力の必要ありません。選手番号が入力されますと自動入力されます。</t>
        </r>
      </text>
    </comment>
    <comment ref="C14" authorId="0">
      <text>
        <r>
          <rPr>
            <b/>
            <sz val="11"/>
            <color indexed="10"/>
            <rFont val="ＭＳ Ｐゴシック"/>
            <family val="3"/>
          </rPr>
          <t>通年ﾅﾝﾊﾞｰ</t>
        </r>
        <r>
          <rPr>
            <b/>
            <sz val="9"/>
            <rFont val="ＭＳ Ｐゴシック"/>
            <family val="3"/>
          </rPr>
          <t xml:space="preserve">
・高体連の通年ナンバー</t>
        </r>
      </text>
    </comment>
    <comment ref="D14" authorId="0">
      <text>
        <r>
          <rPr>
            <b/>
            <sz val="12"/>
            <color indexed="10"/>
            <rFont val="ＭＳ Ｐゴシック"/>
            <family val="3"/>
          </rPr>
          <t>選手名</t>
        </r>
        <r>
          <rPr>
            <b/>
            <sz val="9"/>
            <rFont val="ＭＳ Ｐゴシック"/>
            <family val="3"/>
          </rPr>
          <t xml:space="preserve">
姓と名の間は半角スペース</t>
        </r>
      </text>
    </comment>
    <comment ref="F14" authorId="0">
      <text>
        <r>
          <rPr>
            <b/>
            <sz val="12"/>
            <color indexed="10"/>
            <rFont val="ＭＳ Ｐゴシック"/>
            <family val="3"/>
          </rPr>
          <t>学年</t>
        </r>
        <r>
          <rPr>
            <b/>
            <sz val="9"/>
            <rFont val="ＭＳ Ｐゴシック"/>
            <family val="3"/>
          </rPr>
          <t xml:space="preserve">
・数字のみ</t>
        </r>
      </text>
    </comment>
    <comment ref="E14" authorId="0">
      <text>
        <r>
          <rPr>
            <b/>
            <sz val="12"/>
            <color indexed="10"/>
            <rFont val="ＭＳ Ｐゴシック"/>
            <family val="3"/>
          </rPr>
          <t>フリガナ</t>
        </r>
        <r>
          <rPr>
            <b/>
            <sz val="9"/>
            <rFont val="ＭＳ Ｐゴシック"/>
            <family val="3"/>
          </rPr>
          <t xml:space="preserve">
・半角カタカナ
・半角スペース</t>
        </r>
      </text>
    </comment>
    <comment ref="G14" authorId="0">
      <text>
        <r>
          <rPr>
            <b/>
            <sz val="12"/>
            <color indexed="10"/>
            <rFont val="ＭＳ Ｐゴシック"/>
            <family val="3"/>
          </rPr>
          <t>学校名</t>
        </r>
        <r>
          <rPr>
            <b/>
            <sz val="9"/>
            <rFont val="ＭＳ Ｐゴシック"/>
            <family val="3"/>
          </rPr>
          <t xml:space="preserve">
入力の必要ありません。自動入力されます。</t>
        </r>
      </text>
    </comment>
    <comment ref="H14" authorId="0">
      <text>
        <r>
          <rPr>
            <b/>
            <sz val="12"/>
            <color indexed="10"/>
            <rFont val="ＭＳ Ｐゴシック"/>
            <family val="3"/>
          </rPr>
          <t>種目１</t>
        </r>
        <r>
          <rPr>
            <b/>
            <sz val="9"/>
            <rFont val="ＭＳ Ｐゴシック"/>
            <family val="3"/>
          </rPr>
          <t xml:space="preserve">
ドロップダウンリストより選択。</t>
        </r>
      </text>
    </comment>
    <comment ref="I14" authorId="0">
      <text>
        <r>
          <rPr>
            <b/>
            <sz val="12"/>
            <color indexed="10"/>
            <rFont val="ＭＳ Ｐゴシック"/>
            <family val="3"/>
          </rPr>
          <t>種目２</t>
        </r>
        <r>
          <rPr>
            <b/>
            <sz val="9"/>
            <rFont val="ＭＳ Ｐゴシック"/>
            <family val="3"/>
          </rPr>
          <t xml:space="preserve">
ドロップダウンリストより選択。</t>
        </r>
      </text>
    </comment>
    <comment ref="H2" authorId="0">
      <text>
        <r>
          <rPr>
            <b/>
            <sz val="12"/>
            <color indexed="10"/>
            <rFont val="ＭＳ Ｐゴシック"/>
            <family val="3"/>
          </rPr>
          <t>学校名</t>
        </r>
        <r>
          <rPr>
            <b/>
            <sz val="9"/>
            <rFont val="ＭＳ Ｐゴシック"/>
            <family val="3"/>
          </rPr>
          <t xml:space="preserve">
ドロップダウンリストより学校名を選択してください。</t>
        </r>
      </text>
    </comment>
    <comment ref="O14" authorId="0">
      <text>
        <r>
          <rPr>
            <b/>
            <sz val="12"/>
            <color indexed="10"/>
            <rFont val="ＭＳ Ｐゴシック"/>
            <family val="3"/>
          </rPr>
          <t>参加人数</t>
        </r>
        <r>
          <rPr>
            <b/>
            <sz val="9"/>
            <rFont val="ＭＳ Ｐゴシック"/>
            <family val="3"/>
          </rPr>
          <t xml:space="preserve">
自動入力されます。
３名(ﾘﾚｰ６）を超える場合は要確認！</t>
        </r>
      </text>
    </comment>
  </commentList>
</comments>
</file>

<file path=xl/comments4.xml><?xml version="1.0" encoding="utf-8"?>
<comments xmlns="http://schemas.openxmlformats.org/spreadsheetml/2006/main">
  <authors>
    <author>秋田商業高等学校</author>
  </authors>
  <commentList>
    <comment ref="M2" authorId="0">
      <text>
        <r>
          <rPr>
            <b/>
            <sz val="12"/>
            <color indexed="10"/>
            <rFont val="ＭＳ Ｐゴシック"/>
            <family val="3"/>
          </rPr>
          <t>学校番号</t>
        </r>
        <r>
          <rPr>
            <b/>
            <sz val="9"/>
            <rFont val="ＭＳ Ｐゴシック"/>
            <family val="3"/>
          </rPr>
          <t xml:space="preserve">
自動入力されます。</t>
        </r>
      </text>
    </comment>
    <comment ref="G4" authorId="0">
      <text>
        <r>
          <rPr>
            <b/>
            <sz val="12"/>
            <color indexed="10"/>
            <rFont val="ＭＳ Ｐゴシック"/>
            <family val="3"/>
          </rPr>
          <t>申込期日</t>
        </r>
        <r>
          <rPr>
            <b/>
            <sz val="9"/>
            <rFont val="ＭＳ Ｐゴシック"/>
            <family val="3"/>
          </rPr>
          <t xml:space="preserve">
入力してください。</t>
        </r>
      </text>
    </comment>
    <comment ref="H8" authorId="0">
      <text>
        <r>
          <rPr>
            <b/>
            <sz val="12"/>
            <color indexed="10"/>
            <rFont val="ＭＳ Ｐゴシック"/>
            <family val="3"/>
          </rPr>
          <t>学校長名</t>
        </r>
        <r>
          <rPr>
            <b/>
            <sz val="9"/>
            <rFont val="ＭＳ Ｐゴシック"/>
            <family val="3"/>
          </rPr>
          <t xml:space="preserve">
入力してください。</t>
        </r>
      </text>
    </comment>
    <comment ref="H9" authorId="0">
      <text>
        <r>
          <rPr>
            <b/>
            <sz val="12"/>
            <color indexed="10"/>
            <rFont val="ＭＳ Ｐゴシック"/>
            <family val="3"/>
          </rPr>
          <t>顧問名</t>
        </r>
        <r>
          <rPr>
            <b/>
            <sz val="9"/>
            <rFont val="ＭＳ Ｐゴシック"/>
            <family val="3"/>
          </rPr>
          <t xml:space="preserve">
記載責任者を入力してください。</t>
        </r>
      </text>
    </comment>
    <comment ref="H11" authorId="0">
      <text>
        <r>
          <rPr>
            <b/>
            <sz val="12"/>
            <color indexed="10"/>
            <rFont val="ＭＳ Ｐゴシック"/>
            <family val="3"/>
          </rPr>
          <t>携帯電話番号</t>
        </r>
        <r>
          <rPr>
            <b/>
            <sz val="9"/>
            <rFont val="ＭＳ Ｐゴシック"/>
            <family val="3"/>
          </rPr>
          <t xml:space="preserve">
申込責任者の番号を入力してください。
記載事項について不明な場合に連絡いたします。</t>
        </r>
      </text>
    </comment>
    <comment ref="B14" authorId="0">
      <text>
        <r>
          <rPr>
            <b/>
            <sz val="12"/>
            <color indexed="10"/>
            <rFont val="ＭＳ Ｐゴシック"/>
            <family val="3"/>
          </rPr>
          <t>番号</t>
        </r>
        <r>
          <rPr>
            <b/>
            <sz val="9"/>
            <rFont val="ＭＳ Ｐゴシック"/>
            <family val="3"/>
          </rPr>
          <t xml:space="preserve">
入力の必要ありません。選手番号が入力されますと自動入力されます。</t>
        </r>
      </text>
    </comment>
    <comment ref="C14" authorId="0">
      <text>
        <r>
          <rPr>
            <b/>
            <sz val="11"/>
            <color indexed="10"/>
            <rFont val="ＭＳ Ｐゴシック"/>
            <family val="3"/>
          </rPr>
          <t>通年ﾅﾝﾊﾞｰ</t>
        </r>
        <r>
          <rPr>
            <b/>
            <sz val="9"/>
            <rFont val="ＭＳ Ｐゴシック"/>
            <family val="3"/>
          </rPr>
          <t xml:space="preserve">
高体連の通年ナンバー</t>
        </r>
      </text>
    </comment>
    <comment ref="D14" authorId="0">
      <text>
        <r>
          <rPr>
            <b/>
            <sz val="12"/>
            <color indexed="10"/>
            <rFont val="ＭＳ Ｐゴシック"/>
            <family val="3"/>
          </rPr>
          <t>選手名</t>
        </r>
        <r>
          <rPr>
            <b/>
            <sz val="9"/>
            <rFont val="ＭＳ Ｐゴシック"/>
            <family val="3"/>
          </rPr>
          <t xml:space="preserve">
・スペースは半角</t>
        </r>
      </text>
    </comment>
    <comment ref="F14" authorId="0">
      <text>
        <r>
          <rPr>
            <b/>
            <sz val="12"/>
            <color indexed="10"/>
            <rFont val="ＭＳ Ｐゴシック"/>
            <family val="3"/>
          </rPr>
          <t>学年</t>
        </r>
        <r>
          <rPr>
            <b/>
            <sz val="9"/>
            <rFont val="ＭＳ Ｐゴシック"/>
            <family val="3"/>
          </rPr>
          <t xml:space="preserve">
・数字のみ</t>
        </r>
      </text>
    </comment>
    <comment ref="E14" authorId="0">
      <text>
        <r>
          <rPr>
            <b/>
            <sz val="12"/>
            <color indexed="10"/>
            <rFont val="ＭＳ Ｐゴシック"/>
            <family val="3"/>
          </rPr>
          <t>フリガナ</t>
        </r>
        <r>
          <rPr>
            <b/>
            <sz val="9"/>
            <rFont val="ＭＳ Ｐゴシック"/>
            <family val="3"/>
          </rPr>
          <t xml:space="preserve">
・半角カタカナ
・半角スペース</t>
        </r>
      </text>
    </comment>
    <comment ref="G14" authorId="0">
      <text>
        <r>
          <rPr>
            <b/>
            <sz val="12"/>
            <color indexed="10"/>
            <rFont val="ＭＳ Ｐゴシック"/>
            <family val="3"/>
          </rPr>
          <t>学校名</t>
        </r>
        <r>
          <rPr>
            <b/>
            <sz val="9"/>
            <rFont val="ＭＳ Ｐゴシック"/>
            <family val="3"/>
          </rPr>
          <t xml:space="preserve">
入力の必要ありません。自動入力されます。</t>
        </r>
      </text>
    </comment>
    <comment ref="H14" authorId="0">
      <text>
        <r>
          <rPr>
            <b/>
            <sz val="12"/>
            <color indexed="10"/>
            <rFont val="ＭＳ Ｐゴシック"/>
            <family val="3"/>
          </rPr>
          <t>種目１</t>
        </r>
        <r>
          <rPr>
            <b/>
            <sz val="9"/>
            <rFont val="ＭＳ Ｐゴシック"/>
            <family val="3"/>
          </rPr>
          <t xml:space="preserve">
ドロップダウンリストより選択してください。</t>
        </r>
      </text>
    </comment>
    <comment ref="I14" authorId="0">
      <text>
        <r>
          <rPr>
            <b/>
            <sz val="12"/>
            <color indexed="10"/>
            <rFont val="ＭＳ Ｐゴシック"/>
            <family val="3"/>
          </rPr>
          <t>種目２</t>
        </r>
        <r>
          <rPr>
            <b/>
            <sz val="9"/>
            <rFont val="ＭＳ Ｐゴシック"/>
            <family val="3"/>
          </rPr>
          <t xml:space="preserve">
ドロップダウンリストより選択してください。</t>
        </r>
      </text>
    </comment>
    <comment ref="H2" authorId="0">
      <text>
        <r>
          <rPr>
            <b/>
            <sz val="12"/>
            <color indexed="10"/>
            <rFont val="ＭＳ Ｐゴシック"/>
            <family val="3"/>
          </rPr>
          <t>学校名</t>
        </r>
        <r>
          <rPr>
            <b/>
            <sz val="9"/>
            <rFont val="ＭＳ Ｐゴシック"/>
            <family val="3"/>
          </rPr>
          <t xml:space="preserve">
ドロップダウンリストより学校名を選択してください。</t>
        </r>
      </text>
    </comment>
    <comment ref="O14" authorId="0">
      <text>
        <r>
          <rPr>
            <b/>
            <sz val="12"/>
            <color indexed="10"/>
            <rFont val="ＭＳ Ｐゴシック"/>
            <family val="3"/>
          </rPr>
          <t>参加人数</t>
        </r>
        <r>
          <rPr>
            <b/>
            <sz val="9"/>
            <rFont val="ＭＳ Ｐゴシック"/>
            <family val="3"/>
          </rPr>
          <t xml:space="preserve">
自動入力されます。
３名（ﾘﾚｰ６）を超える場合は要確認！</t>
        </r>
      </text>
    </comment>
  </commentList>
</comments>
</file>

<file path=xl/sharedStrings.xml><?xml version="1.0" encoding="utf-8"?>
<sst xmlns="http://schemas.openxmlformats.org/spreadsheetml/2006/main" count="1527" uniqueCount="310">
  <si>
    <t>番 号</t>
  </si>
  <si>
    <t>選　手　名</t>
  </si>
  <si>
    <t>ﾌ ﾘ ｶﾞ ﾅ</t>
  </si>
  <si>
    <t>学年</t>
  </si>
  <si>
    <t>学校名</t>
  </si>
  <si>
    <t>種目１</t>
  </si>
  <si>
    <t>種目２</t>
  </si>
  <si>
    <t>1</t>
  </si>
  <si>
    <t>県立秋田高等学校</t>
  </si>
  <si>
    <t>秋田</t>
  </si>
  <si>
    <t>2</t>
  </si>
  <si>
    <t>県立秋田北高等学校</t>
  </si>
  <si>
    <t>秋田北</t>
  </si>
  <si>
    <t>3</t>
  </si>
  <si>
    <t>県立秋田南高等学校</t>
  </si>
  <si>
    <t>秋田南</t>
  </si>
  <si>
    <t>4</t>
  </si>
  <si>
    <t>県立秋田工業高等学校</t>
  </si>
  <si>
    <t>秋田工</t>
  </si>
  <si>
    <t>5</t>
  </si>
  <si>
    <t>県立金足農業高等学校</t>
  </si>
  <si>
    <t>金足農</t>
  </si>
  <si>
    <t>6</t>
  </si>
  <si>
    <t>県立秋田中央高等学校</t>
  </si>
  <si>
    <t>秋田中央</t>
  </si>
  <si>
    <t>7</t>
  </si>
  <si>
    <t>県立新屋高等学校</t>
  </si>
  <si>
    <t>新屋</t>
  </si>
  <si>
    <t>8</t>
  </si>
  <si>
    <t>市立秋田商業高等学校</t>
  </si>
  <si>
    <t>秋田商</t>
  </si>
  <si>
    <t>9</t>
  </si>
  <si>
    <t>10</t>
  </si>
  <si>
    <t>国学館高等学校</t>
  </si>
  <si>
    <t>国学館</t>
  </si>
  <si>
    <t>11</t>
  </si>
  <si>
    <t>12</t>
  </si>
  <si>
    <t>聖霊女子短期大学付属高等学校</t>
  </si>
  <si>
    <t>聖霊</t>
  </si>
  <si>
    <t>13</t>
  </si>
  <si>
    <t>14</t>
  </si>
  <si>
    <t>市立御所野学院高等学校</t>
  </si>
  <si>
    <t>御所野学院</t>
  </si>
  <si>
    <t>15</t>
  </si>
  <si>
    <t>県立男鹿海洋高等学校</t>
  </si>
  <si>
    <t>男鹿海洋</t>
  </si>
  <si>
    <t>16</t>
  </si>
  <si>
    <t>県立男鹿工業高等学校</t>
  </si>
  <si>
    <t>男鹿工</t>
  </si>
  <si>
    <t>17</t>
  </si>
  <si>
    <t>県立五城目高等学校</t>
  </si>
  <si>
    <t>五城目</t>
  </si>
  <si>
    <t>18</t>
  </si>
  <si>
    <t>県立秋田西高等学校</t>
  </si>
  <si>
    <t>秋田西</t>
  </si>
  <si>
    <t>19</t>
  </si>
  <si>
    <t>県立本荘高等学校</t>
  </si>
  <si>
    <t>本荘</t>
  </si>
  <si>
    <t>20</t>
  </si>
  <si>
    <t>県立由利高等学校</t>
  </si>
  <si>
    <t>由利</t>
  </si>
  <si>
    <t>21</t>
  </si>
  <si>
    <t>県立由利工業高等学校</t>
  </si>
  <si>
    <t>由利工</t>
  </si>
  <si>
    <t>22</t>
  </si>
  <si>
    <t>県立矢島高等学校</t>
  </si>
  <si>
    <t>矢島</t>
  </si>
  <si>
    <t>23</t>
  </si>
  <si>
    <t>県立西目高等学校</t>
  </si>
  <si>
    <t>西目</t>
  </si>
  <si>
    <t>24</t>
  </si>
  <si>
    <t>県立仁賀保高等学校</t>
  </si>
  <si>
    <t>仁賀保</t>
  </si>
  <si>
    <t>25</t>
  </si>
  <si>
    <t>県立秋田明徳館高等学校</t>
  </si>
  <si>
    <t>秋田明徳館</t>
  </si>
  <si>
    <t>26</t>
  </si>
  <si>
    <t>秋田工業高等専門学校</t>
  </si>
  <si>
    <t>秋田高専</t>
  </si>
  <si>
    <t>27</t>
  </si>
  <si>
    <t>県立大館鳳鳴高等学校</t>
  </si>
  <si>
    <t>大館鳳鳴</t>
  </si>
  <si>
    <t>28</t>
  </si>
  <si>
    <t>29</t>
  </si>
  <si>
    <t>30</t>
  </si>
  <si>
    <t>県立大館国際情報学院高等学校</t>
  </si>
  <si>
    <t>31</t>
  </si>
  <si>
    <t>32</t>
  </si>
  <si>
    <t>県立花輪高等学校</t>
  </si>
  <si>
    <t>花輪</t>
  </si>
  <si>
    <t>33</t>
  </si>
  <si>
    <t>県立小坂高等学校</t>
  </si>
  <si>
    <t>小坂</t>
  </si>
  <si>
    <t>34</t>
  </si>
  <si>
    <t>県立十和田高等学校</t>
  </si>
  <si>
    <t>十和田</t>
  </si>
  <si>
    <t>35</t>
  </si>
  <si>
    <t>39</t>
  </si>
  <si>
    <t>県立能代高等学校</t>
  </si>
  <si>
    <t>能代</t>
  </si>
  <si>
    <t>40</t>
  </si>
  <si>
    <t>41</t>
  </si>
  <si>
    <t>42</t>
  </si>
  <si>
    <t>43</t>
  </si>
  <si>
    <t>44</t>
  </si>
  <si>
    <t>45</t>
  </si>
  <si>
    <t>県立横手高等学校</t>
  </si>
  <si>
    <t>横手</t>
  </si>
  <si>
    <t>46</t>
  </si>
  <si>
    <t>県立横手城南高等学校</t>
  </si>
  <si>
    <t>横手城南</t>
  </si>
  <si>
    <t>47</t>
  </si>
  <si>
    <t>県立横手清陵学院</t>
  </si>
  <si>
    <t>横手清陵学院</t>
  </si>
  <si>
    <t>48</t>
  </si>
  <si>
    <t>県立増田高等学校</t>
  </si>
  <si>
    <t>増田</t>
  </si>
  <si>
    <t>49</t>
  </si>
  <si>
    <t>県立雄物川高等学校</t>
  </si>
  <si>
    <t>雄物川</t>
  </si>
  <si>
    <t>50</t>
  </si>
  <si>
    <t>県立平成高等学校</t>
  </si>
  <si>
    <t>平成</t>
  </si>
  <si>
    <t>51</t>
  </si>
  <si>
    <t>県立大曲高等学校</t>
  </si>
  <si>
    <t>大曲</t>
  </si>
  <si>
    <t>52</t>
  </si>
  <si>
    <t>県立大曲農業高等学校</t>
  </si>
  <si>
    <t>大曲農</t>
  </si>
  <si>
    <t>53</t>
  </si>
  <si>
    <t>県立大曲工業高等学校</t>
  </si>
  <si>
    <t>大曲工</t>
  </si>
  <si>
    <t>54</t>
  </si>
  <si>
    <t>杉沢学園秋田修英高等学校</t>
  </si>
  <si>
    <t>秋田修英</t>
  </si>
  <si>
    <t>55</t>
  </si>
  <si>
    <t>県立角館高等学校</t>
  </si>
  <si>
    <t>角館</t>
  </si>
  <si>
    <t>56</t>
  </si>
  <si>
    <t>県立角館南高等学校</t>
  </si>
  <si>
    <t>角館南</t>
  </si>
  <si>
    <t>57</t>
  </si>
  <si>
    <t>県立六郷高等学校</t>
  </si>
  <si>
    <t>六郷</t>
  </si>
  <si>
    <t>58</t>
  </si>
  <si>
    <t>県立西仙北高等学校</t>
  </si>
  <si>
    <t>西仙北</t>
  </si>
  <si>
    <t>59</t>
  </si>
  <si>
    <t>県立湯沢高等学校</t>
  </si>
  <si>
    <t>湯沢</t>
  </si>
  <si>
    <t>60</t>
  </si>
  <si>
    <t>学校長</t>
  </si>
  <si>
    <t>顧問名</t>
  </si>
  <si>
    <t>略称</t>
  </si>
  <si>
    <t>携帯電話番号</t>
  </si>
  <si>
    <t>参加人数</t>
  </si>
  <si>
    <t>種目名</t>
  </si>
  <si>
    <t>学校名</t>
  </si>
  <si>
    <t>下記の者は本校生徒であり、健康であり大会要項の規定に基づく資格者と認め、参加を申し込みます。</t>
  </si>
  <si>
    <t>通年ﾅﾝﾊﾞｰ</t>
  </si>
  <si>
    <t>明桜</t>
  </si>
  <si>
    <t>62</t>
  </si>
  <si>
    <t>63</t>
  </si>
  <si>
    <t>64</t>
  </si>
  <si>
    <t>65</t>
  </si>
  <si>
    <t>県立羽後高等学校</t>
  </si>
  <si>
    <t>羽後</t>
  </si>
  <si>
    <t>県立大曲高校太田分校</t>
  </si>
  <si>
    <t>大曲太田</t>
  </si>
  <si>
    <t>県立湯沢高校稲川分校</t>
  </si>
  <si>
    <t>湯沢稲川</t>
  </si>
  <si>
    <t>県立湯沢翔北高等学校</t>
  </si>
  <si>
    <t>湯沢翔北</t>
  </si>
  <si>
    <t>①　学校名は自動で入力されます。</t>
  </si>
  <si>
    <t>②　ナンバーを入力すると選手名が自動入力されます。</t>
  </si>
  <si>
    <t>③　種目名をドロップダウンリストから選択します。</t>
  </si>
  <si>
    <t>④　印刷プレビューから、必要なページまでを印刷します。</t>
  </si>
  <si>
    <t>県立秋田北鷹高等学校</t>
  </si>
  <si>
    <t>秋田北鷹</t>
  </si>
  <si>
    <t>秋田公立美術工芸短期大学附属高等学院</t>
  </si>
  <si>
    <t>美短附</t>
  </si>
  <si>
    <t>(1)</t>
  </si>
  <si>
    <t>(2)</t>
  </si>
  <si>
    <t>※このページを印刷して使用ください。</t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</si>
  <si>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</si>
  <si>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</si>
  <si>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</si>
  <si>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</si>
  <si>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</si>
  <si>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</si>
  <si>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</si>
  <si>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</si>
  <si>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</si>
  <si>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</si>
  <si>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</si>
  <si>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</si>
  <si>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</si>
  <si>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</si>
  <si>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</si>
  <si>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</si>
  <si>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</si>
  <si>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</si>
  <si>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</si>
  <si>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</si>
  <si>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</si>
  <si>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</si>
  <si>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</si>
  <si>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</si>
  <si>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</si>
  <si>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</si>
  <si>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</si>
  <si>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</si>
  <si>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</si>
  <si>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</si>
  <si>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</si>
  <si>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</si>
  <si>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</si>
  <si>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参加競技会</t>
  </si>
  <si>
    <r>
      <t>参加申込入力シート（</t>
    </r>
    <r>
      <rPr>
        <b/>
        <sz val="14"/>
        <color indexed="12"/>
        <rFont val="ＭＳ ゴシック"/>
        <family val="3"/>
      </rPr>
      <t>男子</t>
    </r>
    <r>
      <rPr>
        <b/>
        <sz val="14"/>
        <rFont val="ＭＳ ゴシック"/>
        <family val="3"/>
      </rPr>
      <t>）</t>
    </r>
  </si>
  <si>
    <r>
      <t>参加申込入力シート（</t>
    </r>
    <r>
      <rPr>
        <b/>
        <sz val="14"/>
        <color indexed="10"/>
        <rFont val="ＭＳ ゴシック"/>
        <family val="3"/>
      </rPr>
      <t>女子</t>
    </r>
    <r>
      <rPr>
        <b/>
        <sz val="14"/>
        <rFont val="ＭＳ ゴシック"/>
        <family val="3"/>
      </rPr>
      <t>）</t>
    </r>
  </si>
  <si>
    <t>　←　申込期日</t>
  </si>
  <si>
    <t>印</t>
  </si>
  <si>
    <r>
      <t>参加申込一覧表（</t>
    </r>
    <r>
      <rPr>
        <b/>
        <sz val="16"/>
        <color indexed="10"/>
        <rFont val="ＭＳ 明朝"/>
        <family val="1"/>
      </rPr>
      <t>女子</t>
    </r>
    <r>
      <rPr>
        <b/>
        <sz val="16"/>
        <rFont val="ＭＳ 明朝"/>
        <family val="1"/>
      </rPr>
      <t>）</t>
    </r>
  </si>
  <si>
    <t>県立能代松陽等学校</t>
  </si>
  <si>
    <t>能代松陽</t>
  </si>
  <si>
    <r>
      <t>参加申込一覧表（</t>
    </r>
    <r>
      <rPr>
        <b/>
        <sz val="16"/>
        <color indexed="12"/>
        <rFont val="ＭＳ 明朝"/>
        <family val="1"/>
      </rPr>
      <t>男子</t>
    </r>
    <r>
      <rPr>
        <b/>
        <sz val="16"/>
        <rFont val="ＭＳ 明朝"/>
        <family val="1"/>
      </rPr>
      <t>）</t>
    </r>
  </si>
  <si>
    <t>　　用紙サイズは＜A4版＞になります。</t>
  </si>
  <si>
    <t>申込期日</t>
  </si>
  <si>
    <t>種目1</t>
  </si>
  <si>
    <t>種目2</t>
  </si>
  <si>
    <t>種目3</t>
  </si>
  <si>
    <t>400R</t>
  </si>
  <si>
    <t>1600R</t>
  </si>
  <si>
    <t>氏名</t>
  </si>
  <si>
    <t>フリガナ</t>
  </si>
  <si>
    <t>学年</t>
  </si>
  <si>
    <t>所属</t>
  </si>
  <si>
    <t>登録番号</t>
  </si>
  <si>
    <t>生年月日</t>
  </si>
  <si>
    <t>競技コード</t>
  </si>
  <si>
    <t>種目コード</t>
  </si>
  <si>
    <t>種別コード</t>
  </si>
  <si>
    <t>性別コード</t>
  </si>
  <si>
    <t>番号</t>
  </si>
  <si>
    <t>性別</t>
  </si>
  <si>
    <t>女</t>
  </si>
  <si>
    <t>大館国際情報</t>
  </si>
  <si>
    <t>大館桂桜</t>
  </si>
  <si>
    <t>県立大館桂桜高等学校</t>
  </si>
  <si>
    <t>---</t>
  </si>
  <si>
    <t>---</t>
  </si>
  <si>
    <t>---</t>
  </si>
  <si>
    <t>【注意】
この用紙は印刷用ではありません</t>
  </si>
  <si>
    <t>男女別「個人票」の作成</t>
  </si>
  <si>
    <r>
      <rPr>
        <sz val="11"/>
        <color indexed="10"/>
        <rFont val="HG丸ｺﾞｼｯｸM-PRO"/>
        <family val="3"/>
      </rPr>
      <t>各「申込入力」シートの作成</t>
    </r>
    <r>
      <rPr>
        <sz val="11"/>
        <rFont val="HG丸ｺﾞｼｯｸM-PRO"/>
        <family val="3"/>
      </rPr>
      <t>　→　男女別「一覧印刷」シートを印刷します。</t>
    </r>
  </si>
  <si>
    <t>　　　　　　　　　　　　　　→　職印を押印します。</t>
  </si>
  <si>
    <t>66</t>
  </si>
  <si>
    <t>73</t>
  </si>
  <si>
    <t>秋田県立稲川支援学校</t>
  </si>
  <si>
    <t>稲川支援学校</t>
  </si>
  <si>
    <t>400R</t>
  </si>
  <si>
    <t>1600R</t>
  </si>
  <si>
    <t>秋田令和高等学校</t>
  </si>
  <si>
    <t>秋田令和高等学校</t>
  </si>
  <si>
    <t>秋田県立聴覚支援学校</t>
  </si>
  <si>
    <t>秋田県立聴覚支援学校</t>
  </si>
  <si>
    <t>湯沢翔北雄勝</t>
  </si>
  <si>
    <t>県立湯沢翔北高等学校雄勝校</t>
  </si>
  <si>
    <t>聴覚支援学校</t>
  </si>
  <si>
    <t>ノースアジア大学明桜高等学校</t>
  </si>
  <si>
    <t>秋田令和</t>
  </si>
  <si>
    <t>県立能代科学技術高等学校</t>
  </si>
  <si>
    <t>能代科学技術</t>
  </si>
  <si>
    <t>300m</t>
  </si>
  <si>
    <t>300m</t>
  </si>
  <si>
    <t>少B100m</t>
  </si>
  <si>
    <t>少B100mH</t>
  </si>
  <si>
    <t>Ａ４サイズ四つ切り</t>
  </si>
  <si>
    <t>種　目</t>
  </si>
  <si>
    <t>ナンバー</t>
  </si>
  <si>
    <t>氏　名</t>
  </si>
  <si>
    <t>所　属</t>
  </si>
  <si>
    <t>大会名</t>
  </si>
  <si>
    <t>大会日
(西暦)</t>
  </si>
  <si>
    <t>場　所</t>
  </si>
  <si>
    <t>＜日本選手権混成競技サブイベント＞　申込書式作成ファイル</t>
  </si>
  <si>
    <t>150m</t>
  </si>
  <si>
    <t>150m</t>
  </si>
  <si>
    <t>300mH</t>
  </si>
  <si>
    <t>300mH</t>
  </si>
  <si>
    <t>少B110mH</t>
  </si>
  <si>
    <t>記録</t>
  </si>
  <si>
    <t>男</t>
  </si>
  <si>
    <t>自己記録記入欄</t>
  </si>
  <si>
    <t>　100m　200m
　400m　110mH
　400mH</t>
  </si>
  <si>
    <t>　100m　200m
　400m　110mH
　400mH</t>
  </si>
  <si>
    <t>fumiki88</t>
  </si>
  <si>
    <t>　100m　200m
　400m　100mH
　400mH</t>
  </si>
  <si>
    <t>↓　該当種目名を○で囲み、自己記録を記入。　※手書きでお願いします。</t>
  </si>
  <si>
    <r>
      <t>　秋田県選抜陸上競技大会2023　申込クン　</t>
    </r>
    <r>
      <rPr>
        <b/>
        <sz val="16"/>
        <color indexed="10"/>
        <rFont val="ＤＨＰ特太ゴシック体"/>
        <family val="3"/>
      </rPr>
      <t>高校</t>
    </r>
  </si>
  <si>
    <t>[ 各申込書式を作成 ]　※本大会の申込は選手データを直接入力願います。</t>
  </si>
  <si>
    <t>秋田県選抜陸上競技大会2023</t>
  </si>
  <si>
    <t>⑤　一葉ごとに裁断します。</t>
  </si>
  <si>
    <t>申込ｸﾝ2023の取り扱いについて　＜　お願い　＞</t>
  </si>
  <si>
    <t>　本ファイルは作業上の事故を防ぐ目的で、特定のセルをいじれないように保護処理しています。エクセルで使用するぶんには問題ありませんがGoogleスプレッドシートで作業すると、保護が全て無効になってしまい、使用する人によっては大変危ない状況になり、これまでもトラブルの原因のひとつになっています。
　申込ファイルを正常に作成するためにも、エクセルでの運用にご協力ください。</t>
  </si>
  <si>
    <t>高1の早生まれのみ→</t>
  </si>
  <si>
    <t>高2高3のみ→</t>
  </si>
  <si>
    <t>高1のみ→</t>
  </si>
  <si>
    <t>第107回　日本陸上競技選手権大会・混成競技・サブイベント競技会</t>
  </si>
  <si>
    <t>entry2023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</si>
</sst>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0"/>
  </numFmts>
  <fonts count="9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ゴシック"/>
      <family val="3"/>
    </font>
    <font>
      <sz val="22"/>
      <name val="ＭＳ ゴシック"/>
      <family val="3"/>
    </font>
    <font>
      <sz val="12"/>
      <name val="ＭＳ 明朝"/>
      <family val="1"/>
    </font>
    <font>
      <sz val="24"/>
      <name val="ＭＳ ゴシック"/>
      <family val="3"/>
    </font>
    <font>
      <sz val="6"/>
      <name val="ＭＳ 明朝"/>
      <family val="1"/>
    </font>
    <font>
      <sz val="18"/>
      <name val="ＭＳ ゴシック"/>
      <family val="3"/>
    </font>
    <font>
      <sz val="14"/>
      <name val="ＭＳ 明朝"/>
      <family val="1"/>
    </font>
    <font>
      <b/>
      <sz val="18"/>
      <name val="ＭＳ 明朝"/>
      <family val="1"/>
    </font>
    <font>
      <sz val="12"/>
      <name val="ＭＳ ゴシック"/>
      <family val="3"/>
    </font>
    <font>
      <sz val="9"/>
      <color indexed="8"/>
      <name val="ＭＳ Ｐゴシック"/>
      <family val="3"/>
    </font>
    <font>
      <sz val="12"/>
      <color indexed="9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b/>
      <sz val="20"/>
      <name val="ＭＳ 明朝"/>
      <family val="1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name val="ＭＳ ゴシック"/>
      <family val="3"/>
    </font>
    <font>
      <b/>
      <sz val="14"/>
      <color indexed="12"/>
      <name val="ＭＳ ゴシック"/>
      <family val="3"/>
    </font>
    <font>
      <b/>
      <sz val="14"/>
      <color indexed="10"/>
      <name val="ＭＳ ゴシック"/>
      <family val="3"/>
    </font>
    <font>
      <sz val="11"/>
      <name val="HG丸ｺﾞｼｯｸM-PRO"/>
      <family val="3"/>
    </font>
    <font>
      <sz val="9"/>
      <name val="メイリオ"/>
      <family val="3"/>
    </font>
    <font>
      <b/>
      <sz val="14"/>
      <name val="HG丸ｺﾞｼｯｸM-PRO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6"/>
      <name val="ＭＳ 明朝"/>
      <family val="1"/>
    </font>
    <font>
      <b/>
      <sz val="16"/>
      <color indexed="12"/>
      <name val="ＭＳ 明朝"/>
      <family val="1"/>
    </font>
    <font>
      <b/>
      <sz val="16"/>
      <color indexed="10"/>
      <name val="ＭＳ 明朝"/>
      <family val="1"/>
    </font>
    <font>
      <sz val="20"/>
      <name val="ＭＳ 明朝"/>
      <family val="1"/>
    </font>
    <font>
      <sz val="13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i/>
      <sz val="11"/>
      <color indexed="30"/>
      <name val="HG丸ｺﾞｼｯｸM-PRO"/>
      <family val="3"/>
    </font>
    <font>
      <sz val="11"/>
      <color indexed="10"/>
      <name val="HG丸ｺﾞｼｯｸM-PRO"/>
      <family val="3"/>
    </font>
    <font>
      <sz val="10"/>
      <name val="HG丸ｺﾞｼｯｸM-PRO"/>
      <family val="3"/>
    </font>
    <font>
      <sz val="6"/>
      <name val="HG丸ｺﾞｼｯｸM-PRO"/>
      <family val="3"/>
    </font>
    <font>
      <sz val="18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7"/>
      <name val="HG丸ｺﾞｼｯｸM-PRO"/>
      <family val="3"/>
    </font>
    <font>
      <sz val="14"/>
      <name val="HG丸ｺﾞｼｯｸM-PRO"/>
      <family val="3"/>
    </font>
    <font>
      <sz val="11"/>
      <name val="ＤＦ特太ゴシック体"/>
      <family val="3"/>
    </font>
    <font>
      <b/>
      <sz val="16"/>
      <color indexed="10"/>
      <name val="ＤＨＰ特太ゴシック体"/>
      <family val="3"/>
    </font>
    <font>
      <sz val="16"/>
      <name val="ＤＦ特太ゴシック体"/>
      <family val="3"/>
    </font>
    <font>
      <sz val="12"/>
      <name val="ＤＦ特太ゴシック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ゴシック"/>
      <family val="3"/>
    </font>
    <font>
      <sz val="18"/>
      <color indexed="8"/>
      <name val="HG丸ｺﾞｼｯｸM-PRO"/>
      <family val="3"/>
    </font>
    <font>
      <b/>
      <sz val="14"/>
      <color indexed="10"/>
      <name val="ＭＳ Ｐゴシック"/>
      <family val="3"/>
    </font>
    <font>
      <b/>
      <sz val="16"/>
      <color indexed="30"/>
      <name val="ＤＨＰ特太ゴシック体"/>
      <family val="3"/>
    </font>
    <font>
      <b/>
      <sz val="16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  <font>
      <b/>
      <sz val="11"/>
      <color rgb="FFFF0000"/>
      <name val="ＭＳ Ｐゴシック"/>
      <family val="3"/>
    </font>
    <font>
      <b/>
      <sz val="12"/>
      <color rgb="FFFF0000"/>
      <name val="ＭＳ ゴシック"/>
      <family val="3"/>
    </font>
    <font>
      <sz val="18"/>
      <color theme="1"/>
      <name val="HG丸ｺﾞｼｯｸM-PRO"/>
      <family val="3"/>
    </font>
    <font>
      <b/>
      <sz val="14"/>
      <color rgb="FFFF0000"/>
      <name val="ＭＳ Ｐゴシック"/>
      <family val="3"/>
    </font>
    <font>
      <b/>
      <sz val="16"/>
      <color rgb="FF0070C0"/>
      <name val="ＤＨＰ特太ゴシック体"/>
      <family val="3"/>
    </font>
    <font>
      <b/>
      <sz val="16"/>
      <color rgb="FFFF0000"/>
      <name val="ＭＳ Ｐゴシック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hair"/>
      <top style="medium"/>
      <bottom style="medium"/>
    </border>
    <border>
      <left/>
      <right style="thin"/>
      <top style="medium"/>
      <bottom style="hair">
        <color indexed="12"/>
      </bottom>
    </border>
    <border>
      <left style="medium"/>
      <right style="hair"/>
      <top style="medium"/>
      <bottom style="hair">
        <color indexed="12"/>
      </bottom>
    </border>
    <border>
      <left/>
      <right style="thin"/>
      <top style="hair">
        <color indexed="12"/>
      </top>
      <bottom style="hair">
        <color indexed="10"/>
      </bottom>
    </border>
    <border>
      <left style="medium"/>
      <right style="hair"/>
      <top style="hair">
        <color indexed="12"/>
      </top>
      <bottom style="hair">
        <color indexed="10"/>
      </bottom>
    </border>
    <border>
      <left/>
      <right style="thin"/>
      <top style="hair">
        <color indexed="10"/>
      </top>
      <bottom style="hair">
        <color indexed="12"/>
      </bottom>
    </border>
    <border>
      <left style="medium"/>
      <right style="hair"/>
      <top style="hair">
        <color indexed="10"/>
      </top>
      <bottom style="hair">
        <color indexed="12"/>
      </bottom>
    </border>
    <border>
      <left/>
      <right style="thin"/>
      <top/>
      <bottom style="thin"/>
    </border>
    <border>
      <left style="medium"/>
      <right style="hair"/>
      <top/>
      <bottom style="medium"/>
    </border>
    <border>
      <left/>
      <right style="thin"/>
      <top style="hair">
        <color indexed="10"/>
      </top>
      <bottom style="medium"/>
    </border>
    <border>
      <left style="medium"/>
      <right style="hair"/>
      <top style="hair">
        <color indexed="10"/>
      </top>
      <bottom style="medium"/>
    </border>
    <border>
      <left/>
      <right style="thin"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medium"/>
      <right style="thin"/>
      <top style="hair">
        <color indexed="12"/>
      </top>
      <bottom style="hair">
        <color indexed="10"/>
      </bottom>
    </border>
    <border>
      <left style="thin"/>
      <right style="thin"/>
      <top style="hair">
        <color indexed="12"/>
      </top>
      <bottom style="hair">
        <color indexed="10"/>
      </bottom>
    </border>
    <border>
      <left style="medium"/>
      <right style="thin"/>
      <top style="hair">
        <color indexed="10"/>
      </top>
      <bottom style="hair">
        <color indexed="12"/>
      </bottom>
    </border>
    <border>
      <left style="thin"/>
      <right style="thin"/>
      <top style="hair">
        <color indexed="10"/>
      </top>
      <bottom style="hair">
        <color indexed="12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hair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hair">
        <color indexed="10"/>
      </top>
      <bottom style="medium"/>
    </border>
    <border>
      <left style="thin"/>
      <right style="thin"/>
      <top style="hair">
        <color indexed="10"/>
      </top>
      <bottom style="medium"/>
    </border>
    <border>
      <left style="medium"/>
      <right style="thin"/>
      <top/>
      <bottom style="hair">
        <color indexed="12"/>
      </bottom>
    </border>
    <border>
      <left style="thin"/>
      <right/>
      <top/>
      <bottom style="hair">
        <color indexed="12"/>
      </bottom>
    </border>
    <border>
      <left style="medium"/>
      <right style="thin"/>
      <top style="thin"/>
      <bottom style="hair">
        <color indexed="12"/>
      </bottom>
    </border>
    <border>
      <left style="thin"/>
      <right/>
      <top style="thin"/>
      <bottom style="hair">
        <color indexed="12"/>
      </bottom>
    </border>
    <border>
      <left style="medium"/>
      <right style="hair"/>
      <top style="thin"/>
      <bottom style="hair">
        <color indexed="12"/>
      </bottom>
    </border>
    <border>
      <left style="thin"/>
      <right/>
      <top style="hair">
        <color indexed="12"/>
      </top>
      <bottom style="hair">
        <color indexed="10"/>
      </bottom>
    </border>
    <border>
      <left style="thin"/>
      <right/>
      <top style="hair">
        <color indexed="10"/>
      </top>
      <bottom style="hair">
        <color indexed="12"/>
      </bottom>
    </border>
    <border>
      <left style="thin"/>
      <right/>
      <top/>
      <bottom style="thin"/>
    </border>
    <border>
      <left style="thin"/>
      <right/>
      <top style="hair">
        <color indexed="10"/>
      </top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>
        <color indexed="12"/>
      </bottom>
    </border>
    <border>
      <left/>
      <right style="hair"/>
      <top style="medium"/>
      <bottom style="medium"/>
    </border>
    <border>
      <left style="medium"/>
      <right style="thin"/>
      <top/>
      <bottom style="medium"/>
    </border>
    <border>
      <left style="medium"/>
      <right style="hair"/>
      <top style="medium"/>
      <bottom style="hair"/>
    </border>
    <border>
      <left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hair"/>
      <top style="medium"/>
      <bottom/>
    </border>
    <border>
      <left style="medium"/>
      <right style="hair"/>
      <top style="medium"/>
      <bottom/>
    </border>
    <border>
      <left/>
      <right style="thin"/>
      <top style="thin"/>
      <bottom style="hair">
        <color indexed="12"/>
      </bottom>
    </border>
    <border>
      <left/>
      <right style="thin"/>
      <top/>
      <bottom style="hair">
        <color indexed="12"/>
      </bottom>
    </border>
    <border>
      <left style="medium"/>
      <right style="hair"/>
      <top/>
      <bottom style="hair">
        <color indexed="1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/>
      <top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 style="hair">
        <color indexed="10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hair">
        <color indexed="12"/>
      </bottom>
    </border>
    <border>
      <left style="thin"/>
      <right/>
      <top style="medium"/>
      <bottom style="hair">
        <color indexed="12"/>
      </bottom>
    </border>
    <border>
      <left style="hair"/>
      <right style="thin"/>
      <top style="hair">
        <color indexed="10"/>
      </top>
      <bottom style="hair">
        <color indexed="12"/>
      </bottom>
    </border>
    <border>
      <left style="hair"/>
      <right style="thin"/>
      <top style="hair">
        <color indexed="12"/>
      </top>
      <bottom style="hair">
        <color indexed="10"/>
      </bottom>
    </border>
    <border>
      <left style="hair"/>
      <right style="thin"/>
      <top/>
      <bottom style="thin"/>
    </border>
    <border>
      <left style="hair"/>
      <right style="thin"/>
      <top style="hair">
        <color indexed="10"/>
      </top>
      <bottom style="medium"/>
    </border>
    <border>
      <left style="hair"/>
      <right style="thin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 vertical="center"/>
      <protection/>
    </xf>
    <xf numFmtId="0" fontId="1" fillId="0" borderId="0">
      <alignment/>
      <protection/>
    </xf>
    <xf numFmtId="0" fontId="88" fillId="32" borderId="0" applyNumberFormat="0" applyBorder="0" applyAlignment="0" applyProtection="0"/>
  </cellStyleXfs>
  <cellXfs count="399">
    <xf numFmtId="0" fontId="0" fillId="0" borderId="0" xfId="0" applyAlignment="1">
      <alignment vertical="center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14" fillId="0" borderId="14" xfId="0" applyFont="1" applyBorder="1" applyAlignment="1" applyProtection="1">
      <alignment horizontal="center" vertical="center"/>
      <protection hidden="1" locked="0"/>
    </xf>
    <xf numFmtId="0" fontId="0" fillId="0" borderId="15" xfId="0" applyFill="1" applyBorder="1" applyAlignment="1" applyProtection="1">
      <alignment horizontal="center" vertical="center"/>
      <protection hidden="1" locked="0"/>
    </xf>
    <xf numFmtId="0" fontId="14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ill="1" applyBorder="1" applyAlignment="1" applyProtection="1">
      <alignment horizontal="center" vertical="center"/>
      <protection hidden="1" locked="0"/>
    </xf>
    <xf numFmtId="0" fontId="14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 locked="0"/>
    </xf>
    <xf numFmtId="0" fontId="0" fillId="0" borderId="0" xfId="0" applyFill="1" applyBorder="1" applyAlignment="1" applyProtection="1">
      <alignment horizontal="left" vertical="center"/>
      <protection hidden="1" locked="0"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Fill="1" applyBorder="1" applyAlignment="1" applyProtection="1">
      <alignment horizontal="center" vertical="center"/>
      <protection hidden="1" locked="0"/>
    </xf>
    <xf numFmtId="0" fontId="0" fillId="0" borderId="0" xfId="0" applyNumberFormat="1" applyBorder="1" applyAlignment="1" applyProtection="1">
      <alignment vertical="center"/>
      <protection hidden="1" locked="0"/>
    </xf>
    <xf numFmtId="0" fontId="15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center"/>
      <protection locked="0"/>
    </xf>
    <xf numFmtId="0" fontId="14" fillId="0" borderId="20" xfId="0" applyFont="1" applyBorder="1" applyAlignment="1" applyProtection="1">
      <alignment horizontal="center" vertical="center"/>
      <protection hidden="1" locked="0"/>
    </xf>
    <xf numFmtId="0" fontId="0" fillId="0" borderId="21" xfId="0" applyFill="1" applyBorder="1" applyAlignment="1" applyProtection="1">
      <alignment horizontal="center" vertical="center"/>
      <protection hidden="1" locked="0"/>
    </xf>
    <xf numFmtId="0" fontId="14" fillId="0" borderId="22" xfId="0" applyFont="1" applyBorder="1" applyAlignment="1" applyProtection="1">
      <alignment horizontal="center" vertical="center"/>
      <protection hidden="1" locked="0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8" fillId="0" borderId="0" xfId="0" applyFont="1" applyAlignment="1">
      <alignment horizontal="distributed" vertical="center"/>
    </xf>
    <xf numFmtId="0" fontId="1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6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distributed" vertical="center"/>
      <protection hidden="1"/>
    </xf>
    <xf numFmtId="0" fontId="8" fillId="0" borderId="0" xfId="0" applyFont="1" applyFill="1" applyAlignment="1">
      <alignment horizontal="distributed" vertical="center"/>
    </xf>
    <xf numFmtId="0" fontId="10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2" fillId="0" borderId="23" xfId="63" applyFont="1" applyFill="1" applyBorder="1" applyAlignment="1">
      <alignment horizontal="right" vertical="center" wrapText="1"/>
      <protection/>
    </xf>
    <xf numFmtId="0" fontId="12" fillId="0" borderId="23" xfId="63" applyFont="1" applyFill="1" applyBorder="1" applyAlignment="1">
      <alignment vertical="center" wrapText="1"/>
      <protection/>
    </xf>
    <xf numFmtId="0" fontId="13" fillId="0" borderId="0" xfId="0" applyFont="1" applyAlignment="1" applyProtection="1">
      <alignment horizontal="center" vertical="center"/>
      <protection hidden="1"/>
    </xf>
    <xf numFmtId="0" fontId="12" fillId="0" borderId="0" xfId="63" applyFont="1" applyFill="1" applyBorder="1" applyAlignment="1">
      <alignment vertical="center" wrapText="1"/>
      <protection/>
    </xf>
    <xf numFmtId="0" fontId="26" fillId="33" borderId="0" xfId="0" applyNumberFormat="1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25" fillId="33" borderId="0" xfId="0" applyFont="1" applyFill="1" applyAlignment="1">
      <alignment vertical="center"/>
    </xf>
    <xf numFmtId="0" fontId="25" fillId="33" borderId="0" xfId="0" applyNumberFormat="1" applyFont="1" applyFill="1" applyAlignment="1">
      <alignment vertical="center"/>
    </xf>
    <xf numFmtId="0" fontId="25" fillId="33" borderId="0" xfId="0" applyNumberFormat="1" applyFont="1" applyFill="1" applyAlignment="1">
      <alignment horizontal="center" vertical="center"/>
    </xf>
    <xf numFmtId="0" fontId="25" fillId="33" borderId="0" xfId="0" applyNumberFormat="1" applyFont="1" applyFill="1" applyAlignment="1" quotePrefix="1">
      <alignment horizontal="left" vertical="center"/>
    </xf>
    <xf numFmtId="0" fontId="27" fillId="33" borderId="0" xfId="0" applyNumberFormat="1" applyFont="1" applyFill="1" applyAlignment="1">
      <alignment horizontal="center" vertical="center"/>
    </xf>
    <xf numFmtId="0" fontId="27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37" fillId="33" borderId="0" xfId="0" applyFont="1" applyFill="1" applyAlignment="1">
      <alignment vertical="center"/>
    </xf>
    <xf numFmtId="0" fontId="12" fillId="0" borderId="24" xfId="63" applyFont="1" applyFill="1" applyBorder="1" applyAlignment="1">
      <alignment horizontal="right" vertical="center" wrapText="1"/>
      <protection/>
    </xf>
    <xf numFmtId="0" fontId="12" fillId="0" borderId="24" xfId="63" applyFont="1" applyFill="1" applyBorder="1" applyAlignment="1">
      <alignment vertical="center" wrapText="1"/>
      <protection/>
    </xf>
    <xf numFmtId="0" fontId="12" fillId="0" borderId="0" xfId="63" applyFont="1" applyFill="1" applyBorder="1" applyAlignment="1">
      <alignment horizontal="center" vertical="center"/>
      <protection/>
    </xf>
    <xf numFmtId="0" fontId="12" fillId="0" borderId="0" xfId="63" applyFont="1" applyFill="1" applyBorder="1" applyAlignment="1">
      <alignment vertical="center"/>
      <protection/>
    </xf>
    <xf numFmtId="0" fontId="13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/>
    </xf>
    <xf numFmtId="0" fontId="0" fillId="0" borderId="26" xfId="0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0" fillId="0" borderId="29" xfId="0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31" xfId="0" applyFill="1" applyBorder="1" applyAlignment="1" applyProtection="1">
      <alignment horizontal="center" vertical="center"/>
      <protection hidden="1"/>
    </xf>
    <xf numFmtId="0" fontId="0" fillId="34" borderId="32" xfId="0" applyFill="1" applyBorder="1" applyAlignment="1">
      <alignment vertical="center"/>
    </xf>
    <xf numFmtId="0" fontId="0" fillId="0" borderId="33" xfId="0" applyFill="1" applyBorder="1" applyAlignment="1" applyProtection="1">
      <alignment horizontal="center" vertical="center"/>
      <protection hidden="1"/>
    </xf>
    <xf numFmtId="0" fontId="0" fillId="0" borderId="34" xfId="0" applyFill="1" applyBorder="1" applyAlignment="1" applyProtection="1">
      <alignment horizontal="center" vertical="center"/>
      <protection hidden="1"/>
    </xf>
    <xf numFmtId="0" fontId="0" fillId="0" borderId="35" xfId="0" applyFill="1" applyBorder="1" applyAlignment="1" applyProtection="1">
      <alignment horizontal="center" vertical="center"/>
      <protection hidden="1"/>
    </xf>
    <xf numFmtId="0" fontId="0" fillId="0" borderId="36" xfId="0" applyFill="1" applyBorder="1" applyAlignment="1" applyProtection="1">
      <alignment horizontal="center" vertical="center"/>
      <protection hidden="1"/>
    </xf>
    <xf numFmtId="0" fontId="0" fillId="0" borderId="37" xfId="0" applyFill="1" applyBorder="1" applyAlignment="1" applyProtection="1">
      <alignment horizontal="center" vertical="center"/>
      <protection hidden="1"/>
    </xf>
    <xf numFmtId="0" fontId="0" fillId="0" borderId="38" xfId="0" applyFill="1" applyBorder="1" applyAlignment="1" applyProtection="1">
      <alignment horizontal="center" vertical="center"/>
      <protection hidden="1"/>
    </xf>
    <xf numFmtId="0" fontId="0" fillId="0" borderId="39" xfId="0" applyFill="1" applyBorder="1" applyAlignment="1" applyProtection="1">
      <alignment horizontal="center" vertical="center"/>
      <protection hidden="1"/>
    </xf>
    <xf numFmtId="0" fontId="0" fillId="0" borderId="15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38" xfId="0" applyFill="1" applyBorder="1" applyAlignment="1" applyProtection="1">
      <alignment horizontal="left" vertical="center"/>
      <protection hidden="1"/>
    </xf>
    <xf numFmtId="0" fontId="0" fillId="0" borderId="40" xfId="0" applyNumberFormat="1" applyFill="1" applyBorder="1" applyAlignment="1" applyProtection="1">
      <alignment horizontal="left" vertical="center"/>
      <protection hidden="1"/>
    </xf>
    <xf numFmtId="0" fontId="0" fillId="0" borderId="41" xfId="0" applyFill="1" applyBorder="1" applyAlignment="1" applyProtection="1">
      <alignment horizontal="left" vertical="center"/>
      <protection hidden="1"/>
    </xf>
    <xf numFmtId="0" fontId="0" fillId="0" borderId="40" xfId="0" applyFill="1" applyBorder="1" applyAlignment="1" applyProtection="1">
      <alignment horizontal="left" vertical="center"/>
      <protection hidden="1"/>
    </xf>
    <xf numFmtId="0" fontId="0" fillId="0" borderId="42" xfId="0" applyFill="1" applyBorder="1" applyAlignment="1" applyProtection="1">
      <alignment horizontal="left" vertical="center"/>
      <protection hidden="1"/>
    </xf>
    <xf numFmtId="0" fontId="0" fillId="0" borderId="41" xfId="0" applyNumberFormat="1" applyFill="1" applyBorder="1" applyAlignment="1" applyProtection="1">
      <alignment horizontal="left" vertical="center"/>
      <protection hidden="1"/>
    </xf>
    <xf numFmtId="0" fontId="0" fillId="0" borderId="38" xfId="0" applyNumberFormat="1" applyFill="1" applyBorder="1" applyAlignment="1" applyProtection="1">
      <alignment horizontal="left" vertical="center"/>
      <protection hidden="1"/>
    </xf>
    <xf numFmtId="0" fontId="0" fillId="0" borderId="42" xfId="0" applyNumberFormat="1" applyFill="1" applyBorder="1" applyAlignment="1" applyProtection="1">
      <alignment horizontal="left" vertical="center"/>
      <protection hidden="1"/>
    </xf>
    <xf numFmtId="0" fontId="0" fillId="0" borderId="36" xfId="0" applyFill="1" applyBorder="1" applyAlignment="1" applyProtection="1">
      <alignment horizontal="left" vertical="center"/>
      <protection hidden="1"/>
    </xf>
    <xf numFmtId="0" fontId="0" fillId="0" borderId="43" xfId="0" applyFill="1" applyBorder="1" applyAlignment="1" applyProtection="1">
      <alignment horizontal="left" vertical="center"/>
      <protection hidden="1"/>
    </xf>
    <xf numFmtId="0" fontId="0" fillId="34" borderId="32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29" fillId="35" borderId="32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29" fillId="35" borderId="44" xfId="0" applyFont="1" applyFill="1" applyBorder="1" applyAlignment="1">
      <alignment horizontal="center" vertical="center"/>
    </xf>
    <xf numFmtId="0" fontId="29" fillId="35" borderId="32" xfId="0" applyFont="1" applyFill="1" applyBorder="1" applyAlignment="1">
      <alignment horizontal="center" vertical="center" shrinkToFit="1"/>
    </xf>
    <xf numFmtId="0" fontId="11" fillId="35" borderId="45" xfId="0" applyFont="1" applyFill="1" applyBorder="1" applyAlignment="1">
      <alignment horizontal="center" vertical="center" shrinkToFit="1"/>
    </xf>
    <xf numFmtId="0" fontId="0" fillId="35" borderId="46" xfId="0" applyFill="1" applyBorder="1" applyAlignment="1" applyProtection="1">
      <alignment horizontal="center" vertical="center"/>
      <protection hidden="1"/>
    </xf>
    <xf numFmtId="0" fontId="0" fillId="35" borderId="25" xfId="0" applyFill="1" applyBorder="1" applyAlignment="1" applyProtection="1">
      <alignment horizontal="center" vertical="center"/>
      <protection hidden="1"/>
    </xf>
    <xf numFmtId="0" fontId="0" fillId="35" borderId="27" xfId="0" applyFill="1" applyBorder="1" applyAlignment="1" applyProtection="1">
      <alignment horizontal="center" vertical="center"/>
      <protection hidden="1"/>
    </xf>
    <xf numFmtId="0" fontId="0" fillId="35" borderId="29" xfId="0" applyFill="1" applyBorder="1" applyAlignment="1" applyProtection="1">
      <alignment horizontal="center" vertical="center"/>
      <protection hidden="1"/>
    </xf>
    <xf numFmtId="0" fontId="0" fillId="35" borderId="33" xfId="0" applyFill="1" applyBorder="1" applyAlignment="1" applyProtection="1">
      <alignment horizontal="center" vertical="center"/>
      <protection hidden="1"/>
    </xf>
    <xf numFmtId="0" fontId="11" fillId="35" borderId="47" xfId="0" applyFont="1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0" fillId="35" borderId="48" xfId="0" applyFill="1" applyBorder="1" applyAlignment="1" applyProtection="1">
      <alignment horizontal="center" vertical="center"/>
      <protection hidden="1"/>
    </xf>
    <xf numFmtId="0" fontId="89" fillId="33" borderId="0" xfId="0" applyFont="1" applyFill="1" applyAlignment="1">
      <alignment vertical="center"/>
    </xf>
    <xf numFmtId="0" fontId="12" fillId="0" borderId="23" xfId="63" applyFont="1" applyFill="1" applyBorder="1" applyAlignment="1" quotePrefix="1">
      <alignment vertical="center" wrapText="1"/>
      <protection/>
    </xf>
    <xf numFmtId="0" fontId="0" fillId="36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0" fillId="0" borderId="0" xfId="0" applyAlignment="1" quotePrefix="1">
      <alignment vertical="center"/>
    </xf>
    <xf numFmtId="0" fontId="0" fillId="0" borderId="0" xfId="0" applyFill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center" vertical="center"/>
      <protection hidden="1"/>
    </xf>
    <xf numFmtId="0" fontId="4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horizontal="centerContinuous" vertical="center"/>
      <protection hidden="1"/>
    </xf>
    <xf numFmtId="58" fontId="9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top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9" fillId="0" borderId="49" xfId="0" applyFont="1" applyFill="1" applyBorder="1" applyAlignment="1" applyProtection="1">
      <alignment horizontal="center" vertical="center"/>
      <protection hidden="1"/>
    </xf>
    <xf numFmtId="0" fontId="29" fillId="0" borderId="50" xfId="0" applyFont="1" applyFill="1" applyBorder="1" applyAlignment="1" applyProtection="1">
      <alignment horizontal="center" vertical="center"/>
      <protection hidden="1"/>
    </xf>
    <xf numFmtId="0" fontId="9" fillId="0" borderId="51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9" fillId="0" borderId="52" xfId="0" applyFont="1" applyFill="1" applyBorder="1" applyAlignment="1" applyProtection="1">
      <alignment horizontal="center" vertical="center" shrinkToFit="1"/>
      <protection hidden="1"/>
    </xf>
    <xf numFmtId="0" fontId="12" fillId="0" borderId="0" xfId="63" applyFont="1" applyFill="1" applyBorder="1" applyAlignment="1" applyProtection="1">
      <alignment horizontal="center" vertical="center"/>
      <protection hidden="1"/>
    </xf>
    <xf numFmtId="0" fontId="11" fillId="0" borderId="53" xfId="0" applyFont="1" applyFill="1" applyBorder="1" applyAlignment="1" applyProtection="1">
      <alignment horizontal="center" vertical="center" shrinkToFit="1"/>
      <protection hidden="1"/>
    </xf>
    <xf numFmtId="0" fontId="11" fillId="0" borderId="54" xfId="0" applyFont="1" applyFill="1" applyBorder="1" applyAlignment="1" applyProtection="1">
      <alignment horizontal="center" vertical="center" shrinkToFit="1"/>
      <protection hidden="1"/>
    </xf>
    <xf numFmtId="0" fontId="11" fillId="0" borderId="55" xfId="0" applyFont="1" applyFill="1" applyBorder="1" applyAlignment="1" applyProtection="1">
      <alignment horizontal="center" vertical="center"/>
      <protection hidden="1"/>
    </xf>
    <xf numFmtId="0" fontId="11" fillId="0" borderId="56" xfId="0" applyFont="1" applyFill="1" applyBorder="1" applyAlignment="1" applyProtection="1">
      <alignment horizontal="center" vertical="center"/>
      <protection hidden="1"/>
    </xf>
    <xf numFmtId="0" fontId="11" fillId="0" borderId="57" xfId="0" applyFont="1" applyFill="1" applyBorder="1" applyAlignment="1" applyProtection="1">
      <alignment horizontal="center" vertical="center"/>
      <protection hidden="1"/>
    </xf>
    <xf numFmtId="0" fontId="11" fillId="0" borderId="58" xfId="0" applyFont="1" applyFill="1" applyBorder="1" applyAlignment="1" applyProtection="1">
      <alignment horizontal="center" vertical="center"/>
      <protection hidden="1"/>
    </xf>
    <xf numFmtId="0" fontId="11" fillId="0" borderId="59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63" applyFont="1" applyFill="1" applyBorder="1" applyAlignment="1" applyProtection="1">
      <alignment horizontal="right" vertical="center" wrapText="1"/>
      <protection hidden="1"/>
    </xf>
    <xf numFmtId="0" fontId="12" fillId="0" borderId="0" xfId="63" applyFont="1" applyFill="1" applyBorder="1" applyAlignment="1" applyProtection="1">
      <alignment vertical="center" wrapText="1"/>
      <protection hidden="1"/>
    </xf>
    <xf numFmtId="0" fontId="14" fillId="0" borderId="60" xfId="0" applyFont="1" applyFill="1" applyBorder="1" applyAlignment="1" applyProtection="1">
      <alignment horizontal="center" vertical="center"/>
      <protection hidden="1"/>
    </xf>
    <xf numFmtId="0" fontId="14" fillId="0" borderId="14" xfId="0" applyFont="1" applyFill="1" applyBorder="1" applyAlignment="1" applyProtection="1">
      <alignment horizontal="center" vertical="center"/>
      <protection hidden="1"/>
    </xf>
    <xf numFmtId="0" fontId="14" fillId="0" borderId="16" xfId="0" applyFont="1" applyFill="1" applyBorder="1" applyAlignment="1" applyProtection="1">
      <alignment horizontal="center" vertical="center"/>
      <protection hidden="1"/>
    </xf>
    <xf numFmtId="0" fontId="14" fillId="0" borderId="18" xfId="0" applyFont="1" applyFill="1" applyBorder="1" applyAlignment="1" applyProtection="1">
      <alignment horizontal="center" vertical="center"/>
      <protection hidden="1"/>
    </xf>
    <xf numFmtId="0" fontId="14" fillId="0" borderId="61" xfId="0" applyFont="1" applyFill="1" applyBorder="1" applyAlignment="1" applyProtection="1">
      <alignment horizontal="center" vertical="center"/>
      <protection hidden="1"/>
    </xf>
    <xf numFmtId="0" fontId="0" fillId="0" borderId="62" xfId="0" applyFill="1" applyBorder="1" applyAlignment="1" applyProtection="1">
      <alignment horizontal="center" vertical="center"/>
      <protection hidden="1"/>
    </xf>
    <xf numFmtId="0" fontId="14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0" xfId="0" applyNumberForma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63" applyFont="1" applyFill="1" applyBorder="1" applyAlignment="1" applyProtection="1">
      <alignment vertical="center"/>
      <protection hidden="1"/>
    </xf>
    <xf numFmtId="0" fontId="12" fillId="0" borderId="23" xfId="63" applyFont="1" applyFill="1" applyBorder="1" applyAlignment="1" quotePrefix="1">
      <alignment horizontal="right" vertical="center" wrapText="1"/>
      <protection/>
    </xf>
    <xf numFmtId="0" fontId="36" fillId="0" borderId="0" xfId="0" applyFont="1" applyAlignment="1">
      <alignment vertical="center"/>
    </xf>
    <xf numFmtId="0" fontId="36" fillId="0" borderId="0" xfId="0" applyFont="1" applyAlignment="1" quotePrefix="1">
      <alignment horizontal="right" vertical="center"/>
    </xf>
    <xf numFmtId="0" fontId="12" fillId="0" borderId="63" xfId="63" applyFont="1" applyFill="1" applyBorder="1" applyAlignment="1">
      <alignment horizontal="right" vertical="center" wrapText="1"/>
      <protection/>
    </xf>
    <xf numFmtId="0" fontId="0" fillId="37" borderId="32" xfId="0" applyFill="1" applyBorder="1" applyAlignment="1">
      <alignment horizontal="center" vertical="center"/>
    </xf>
    <xf numFmtId="0" fontId="12" fillId="0" borderId="63" xfId="63" applyFont="1" applyFill="1" applyBorder="1" applyAlignment="1" quotePrefix="1">
      <alignment horizontal="right" vertical="center" wrapText="1"/>
      <protection/>
    </xf>
    <xf numFmtId="0" fontId="11" fillId="0" borderId="64" xfId="0" applyFont="1" applyFill="1" applyBorder="1" applyAlignment="1" applyProtection="1">
      <alignment horizontal="left" vertical="center"/>
      <protection locked="0"/>
    </xf>
    <xf numFmtId="0" fontId="11" fillId="0" borderId="64" xfId="0" applyFont="1" applyFill="1" applyBorder="1" applyAlignment="1" applyProtection="1">
      <alignment vertical="center"/>
      <protection locked="0"/>
    </xf>
    <xf numFmtId="49" fontId="11" fillId="0" borderId="64" xfId="0" applyNumberFormat="1" applyFont="1" applyBorder="1" applyAlignment="1" applyProtection="1">
      <alignment vertical="center"/>
      <protection locked="0"/>
    </xf>
    <xf numFmtId="0" fontId="0" fillId="35" borderId="13" xfId="0" applyFill="1" applyBorder="1" applyAlignment="1" applyProtection="1">
      <alignment vertical="center" shrinkToFit="1"/>
      <protection hidden="1"/>
    </xf>
    <xf numFmtId="0" fontId="0" fillId="35" borderId="15" xfId="0" applyFill="1" applyBorder="1" applyAlignment="1" applyProtection="1">
      <alignment vertical="center" shrinkToFit="1"/>
      <protection hidden="1"/>
    </xf>
    <xf numFmtId="0" fontId="0" fillId="35" borderId="17" xfId="0" applyFill="1" applyBorder="1" applyAlignment="1" applyProtection="1">
      <alignment vertical="center" shrinkToFit="1"/>
      <protection hidden="1"/>
    </xf>
    <xf numFmtId="0" fontId="0" fillId="35" borderId="31" xfId="0" applyFill="1" applyBorder="1" applyAlignment="1" applyProtection="1">
      <alignment vertical="center" shrinkToFit="1"/>
      <protection hidden="1"/>
    </xf>
    <xf numFmtId="0" fontId="0" fillId="35" borderId="13" xfId="0" applyNumberFormat="1" applyFill="1" applyBorder="1" applyAlignment="1" applyProtection="1">
      <alignment vertical="center" shrinkToFit="1"/>
      <protection hidden="1"/>
    </xf>
    <xf numFmtId="0" fontId="0" fillId="35" borderId="15" xfId="0" applyNumberFormat="1" applyFill="1" applyBorder="1" applyAlignment="1" applyProtection="1">
      <alignment vertical="center" shrinkToFit="1"/>
      <protection hidden="1"/>
    </xf>
    <xf numFmtId="0" fontId="0" fillId="35" borderId="17" xfId="0" applyNumberFormat="1" applyFill="1" applyBorder="1" applyAlignment="1" applyProtection="1">
      <alignment vertical="center" shrinkToFit="1"/>
      <protection hidden="1"/>
    </xf>
    <xf numFmtId="0" fontId="0" fillId="35" borderId="31" xfId="0" applyNumberFormat="1" applyFill="1" applyBorder="1" applyAlignment="1" applyProtection="1">
      <alignment vertical="center" shrinkToFit="1"/>
      <protection hidden="1"/>
    </xf>
    <xf numFmtId="0" fontId="0" fillId="35" borderId="19" xfId="0" applyNumberFormat="1" applyFill="1" applyBorder="1" applyAlignment="1" applyProtection="1">
      <alignment vertical="center" shrinkToFit="1"/>
      <protection hidden="1"/>
    </xf>
    <xf numFmtId="0" fontId="0" fillId="35" borderId="21" xfId="0" applyNumberFormat="1" applyFill="1" applyBorder="1" applyAlignment="1" applyProtection="1">
      <alignment vertical="center" shrinkToFit="1"/>
      <protection hidden="1"/>
    </xf>
    <xf numFmtId="0" fontId="12" fillId="0" borderId="0" xfId="63" applyFont="1" applyFill="1" applyBorder="1" applyAlignment="1">
      <alignment horizontal="left" vertical="center"/>
      <protection/>
    </xf>
    <xf numFmtId="0" fontId="0" fillId="0" borderId="60" xfId="0" applyFill="1" applyBorder="1" applyAlignment="1" applyProtection="1">
      <alignment vertical="center" shrinkToFit="1"/>
      <protection hidden="1"/>
    </xf>
    <xf numFmtId="0" fontId="0" fillId="0" borderId="16" xfId="0" applyFill="1" applyBorder="1" applyAlignment="1" applyProtection="1">
      <alignment vertical="center" shrinkToFit="1"/>
      <protection hidden="1"/>
    </xf>
    <xf numFmtId="0" fontId="0" fillId="0" borderId="14" xfId="0" applyFill="1" applyBorder="1" applyAlignment="1" applyProtection="1">
      <alignment vertical="center" shrinkToFit="1"/>
      <protection hidden="1"/>
    </xf>
    <xf numFmtId="0" fontId="0" fillId="0" borderId="18" xfId="0" applyFill="1" applyBorder="1" applyAlignment="1" applyProtection="1">
      <alignment vertical="center" shrinkToFit="1"/>
      <protection hidden="1"/>
    </xf>
    <xf numFmtId="0" fontId="0" fillId="0" borderId="61" xfId="0" applyFill="1" applyBorder="1" applyAlignment="1" applyProtection="1">
      <alignment vertical="center" shrinkToFit="1"/>
      <protection hidden="1"/>
    </xf>
    <xf numFmtId="0" fontId="0" fillId="0" borderId="20" xfId="0" applyFill="1" applyBorder="1" applyAlignment="1" applyProtection="1">
      <alignment vertical="center" shrinkToFit="1"/>
      <protection hidden="1"/>
    </xf>
    <xf numFmtId="0" fontId="0" fillId="0" borderId="39" xfId="0" applyFill="1" applyBorder="1" applyAlignment="1" applyProtection="1">
      <alignment horizontal="center" vertical="center" shrinkToFit="1"/>
      <protection hidden="1"/>
    </xf>
    <xf numFmtId="0" fontId="0" fillId="0" borderId="15" xfId="0" applyFill="1" applyBorder="1" applyAlignment="1" applyProtection="1">
      <alignment horizontal="center" vertical="center" shrinkToFit="1"/>
      <protection hidden="1"/>
    </xf>
    <xf numFmtId="0" fontId="0" fillId="0" borderId="17" xfId="0" applyFill="1" applyBorder="1" applyAlignment="1" applyProtection="1">
      <alignment horizontal="center" vertical="center" shrinkToFit="1"/>
      <protection hidden="1"/>
    </xf>
    <xf numFmtId="0" fontId="0" fillId="0" borderId="31" xfId="0" applyFill="1" applyBorder="1" applyAlignment="1" applyProtection="1">
      <alignment horizontal="center" vertical="center" shrinkToFit="1"/>
      <protection hidden="1"/>
    </xf>
    <xf numFmtId="0" fontId="0" fillId="0" borderId="39" xfId="0" applyNumberFormat="1" applyFill="1" applyBorder="1" applyAlignment="1" applyProtection="1">
      <alignment horizontal="center" vertical="center" shrinkToFit="1"/>
      <protection hidden="1"/>
    </xf>
    <xf numFmtId="0" fontId="0" fillId="0" borderId="15" xfId="0" applyNumberFormat="1" applyFill="1" applyBorder="1" applyAlignment="1" applyProtection="1">
      <alignment horizontal="center" vertical="center" shrinkToFit="1"/>
      <protection hidden="1"/>
    </xf>
    <xf numFmtId="0" fontId="0" fillId="0" borderId="17" xfId="0" applyNumberFormat="1" applyFill="1" applyBorder="1" applyAlignment="1" applyProtection="1">
      <alignment horizontal="center" vertical="center" shrinkToFit="1"/>
      <protection hidden="1"/>
    </xf>
    <xf numFmtId="0" fontId="0" fillId="0" borderId="31" xfId="0" applyNumberFormat="1" applyFill="1" applyBorder="1" applyAlignment="1" applyProtection="1">
      <alignment horizontal="center" vertical="center" shrinkToFit="1"/>
      <protection hidden="1"/>
    </xf>
    <xf numFmtId="0" fontId="0" fillId="0" borderId="62" xfId="0" applyNumberFormat="1" applyFill="1" applyBorder="1" applyAlignment="1" applyProtection="1">
      <alignment horizontal="center" vertical="center" shrinkToFit="1"/>
      <protection hidden="1"/>
    </xf>
    <xf numFmtId="0" fontId="0" fillId="0" borderId="21" xfId="0" applyNumberFormat="1" applyFill="1" applyBorder="1" applyAlignment="1" applyProtection="1">
      <alignment horizontal="center" vertical="center" shrinkToFit="1"/>
      <protection hidden="1"/>
    </xf>
    <xf numFmtId="0" fontId="0" fillId="35" borderId="32" xfId="0" applyFill="1" applyBorder="1" applyAlignment="1">
      <alignment vertical="center" shrinkToFit="1"/>
    </xf>
    <xf numFmtId="0" fontId="0" fillId="37" borderId="32" xfId="0" applyFill="1" applyBorder="1" applyAlignment="1">
      <alignment vertical="center"/>
    </xf>
    <xf numFmtId="0" fontId="0" fillId="37" borderId="32" xfId="0" applyFill="1" applyBorder="1" applyAlignment="1">
      <alignment vertical="center"/>
    </xf>
    <xf numFmtId="0" fontId="39" fillId="0" borderId="65" xfId="62" applyFont="1" applyBorder="1" applyAlignment="1">
      <alignment horizontal="center" vertical="center"/>
      <protection/>
    </xf>
    <xf numFmtId="0" fontId="39" fillId="0" borderId="66" xfId="62" applyFont="1" applyBorder="1">
      <alignment vertical="center"/>
      <protection/>
    </xf>
    <xf numFmtId="0" fontId="39" fillId="0" borderId="0" xfId="62" applyFont="1">
      <alignment vertical="center"/>
      <protection/>
    </xf>
    <xf numFmtId="0" fontId="25" fillId="0" borderId="0" xfId="62" applyFont="1" applyBorder="1" applyAlignment="1">
      <alignment horizontal="center" vertical="center"/>
      <protection/>
    </xf>
    <xf numFmtId="0" fontId="39" fillId="0" borderId="0" xfId="62" applyFont="1" applyAlignment="1">
      <alignment vertical="center"/>
      <protection/>
    </xf>
    <xf numFmtId="0" fontId="39" fillId="0" borderId="0" xfId="62" applyFont="1" applyBorder="1" applyAlignment="1">
      <alignment horizontal="center" vertical="center"/>
      <protection/>
    </xf>
    <xf numFmtId="0" fontId="43" fillId="0" borderId="0" xfId="62" applyFont="1" applyBorder="1" applyAlignment="1">
      <alignment horizontal="left" vertical="center" wrapText="1"/>
      <protection/>
    </xf>
    <xf numFmtId="0" fontId="40" fillId="0" borderId="0" xfId="62" applyFont="1">
      <alignment vertical="center"/>
      <protection/>
    </xf>
    <xf numFmtId="0" fontId="42" fillId="0" borderId="67" xfId="62" applyFont="1" applyBorder="1" applyAlignment="1">
      <alignment vertical="top"/>
      <protection/>
    </xf>
    <xf numFmtId="0" fontId="42" fillId="0" borderId="68" xfId="62" applyFont="1" applyBorder="1" applyAlignment="1">
      <alignment vertical="top"/>
      <protection/>
    </xf>
    <xf numFmtId="0" fontId="42" fillId="0" borderId="69" xfId="62" applyFont="1" applyBorder="1" applyAlignment="1">
      <alignment vertical="top"/>
      <protection/>
    </xf>
    <xf numFmtId="0" fontId="39" fillId="0" borderId="70" xfId="62" applyFont="1" applyBorder="1">
      <alignment vertical="center"/>
      <protection/>
    </xf>
    <xf numFmtId="0" fontId="39" fillId="0" borderId="71" xfId="62" applyFont="1" applyBorder="1">
      <alignment vertical="center"/>
      <protection/>
    </xf>
    <xf numFmtId="0" fontId="39" fillId="0" borderId="72" xfId="62" applyFont="1" applyBorder="1">
      <alignment vertical="center"/>
      <protection/>
    </xf>
    <xf numFmtId="0" fontId="39" fillId="0" borderId="73" xfId="62" applyFont="1" applyBorder="1">
      <alignment vertical="center"/>
      <protection/>
    </xf>
    <xf numFmtId="0" fontId="39" fillId="0" borderId="74" xfId="62" applyFont="1" applyBorder="1">
      <alignment vertical="center"/>
      <protection/>
    </xf>
    <xf numFmtId="0" fontId="39" fillId="0" borderId="75" xfId="62" applyFont="1" applyBorder="1">
      <alignment vertical="center"/>
      <protection/>
    </xf>
    <xf numFmtId="0" fontId="39" fillId="0" borderId="0" xfId="62" applyFont="1" applyAlignment="1">
      <alignment horizontal="center" vertical="center"/>
      <protection/>
    </xf>
    <xf numFmtId="0" fontId="39" fillId="0" borderId="76" xfId="62" applyFont="1" applyBorder="1">
      <alignment vertical="center"/>
      <protection/>
    </xf>
    <xf numFmtId="0" fontId="39" fillId="0" borderId="77" xfId="62" applyFont="1" applyBorder="1">
      <alignment vertical="center"/>
      <protection/>
    </xf>
    <xf numFmtId="0" fontId="90" fillId="0" borderId="0" xfId="0" applyFont="1" applyAlignment="1">
      <alignment vertical="center"/>
    </xf>
    <xf numFmtId="0" fontId="91" fillId="0" borderId="64" xfId="0" applyFont="1" applyBorder="1" applyAlignment="1" applyProtection="1">
      <alignment vertical="center"/>
      <protection locked="0"/>
    </xf>
    <xf numFmtId="0" fontId="0" fillId="38" borderId="32" xfId="0" applyFill="1" applyBorder="1" applyAlignment="1">
      <alignment vertical="center"/>
    </xf>
    <xf numFmtId="0" fontId="0" fillId="39" borderId="32" xfId="0" applyFill="1" applyBorder="1" applyAlignment="1">
      <alignment vertical="center"/>
    </xf>
    <xf numFmtId="0" fontId="0" fillId="0" borderId="0" xfId="0" applyFill="1" applyBorder="1" applyAlignment="1" applyProtection="1">
      <alignment vertical="center" shrinkToFit="1"/>
      <protection hidden="1"/>
    </xf>
    <xf numFmtId="0" fontId="0" fillId="0" borderId="68" xfId="0" applyFill="1" applyBorder="1" applyAlignment="1">
      <alignment vertical="center" shrinkToFit="1"/>
    </xf>
    <xf numFmtId="0" fontId="0" fillId="0" borderId="68" xfId="0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quotePrefix="1">
      <alignment vertical="center" shrinkToFit="1"/>
    </xf>
    <xf numFmtId="0" fontId="11" fillId="0" borderId="7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78" xfId="0" applyFill="1" applyBorder="1" applyAlignment="1" applyProtection="1">
      <alignment horizontal="center" vertical="center"/>
      <protection hidden="1"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 quotePrefix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78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 horizontal="center" vertical="center"/>
      <protection hidden="1"/>
    </xf>
    <xf numFmtId="0" fontId="0" fillId="0" borderId="48" xfId="0" applyFill="1" applyBorder="1" applyAlignment="1" applyProtection="1">
      <alignment horizontal="center" vertical="center"/>
      <protection hidden="1"/>
    </xf>
    <xf numFmtId="0" fontId="14" fillId="0" borderId="22" xfId="0" applyFont="1" applyFill="1" applyBorder="1" applyAlignment="1" applyProtection="1">
      <alignment horizontal="center" vertical="center"/>
      <protection hidden="1"/>
    </xf>
    <xf numFmtId="0" fontId="0" fillId="0" borderId="79" xfId="0" applyFill="1" applyBorder="1" applyAlignment="1" applyProtection="1">
      <alignment horizontal="left" vertical="center"/>
      <protection hidden="1"/>
    </xf>
    <xf numFmtId="0" fontId="0" fillId="0" borderId="22" xfId="0" applyFill="1" applyBorder="1" applyAlignment="1" applyProtection="1">
      <alignment vertical="center" shrinkToFit="1"/>
      <protection hidden="1"/>
    </xf>
    <xf numFmtId="0" fontId="0" fillId="0" borderId="80" xfId="0" applyFill="1" applyBorder="1" applyAlignment="1" applyProtection="1">
      <alignment horizontal="center" vertical="center"/>
      <protection hidden="1"/>
    </xf>
    <xf numFmtId="0" fontId="0" fillId="0" borderId="19" xfId="0" applyNumberFormat="1" applyFill="1" applyBorder="1" applyAlignment="1" applyProtection="1">
      <alignment horizontal="center" vertical="center" shrinkToFit="1"/>
      <protection hidden="1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81" xfId="0" applyFill="1" applyBorder="1" applyAlignment="1" applyProtection="1">
      <alignment horizontal="center" vertical="center"/>
      <protection hidden="1"/>
    </xf>
    <xf numFmtId="0" fontId="0" fillId="0" borderId="82" xfId="0" applyFill="1" applyBorder="1" applyAlignment="1" applyProtection="1">
      <alignment horizontal="center" vertical="center" shrinkToFit="1"/>
      <protection hidden="1"/>
    </xf>
    <xf numFmtId="0" fontId="0" fillId="0" borderId="83" xfId="0" applyFill="1" applyBorder="1" applyAlignment="1" applyProtection="1">
      <alignment horizontal="center" vertical="center" shrinkToFit="1"/>
      <protection hidden="1"/>
    </xf>
    <xf numFmtId="0" fontId="0" fillId="0" borderId="84" xfId="0" applyFill="1" applyBorder="1" applyAlignment="1" applyProtection="1">
      <alignment vertical="center" shrinkToFit="1"/>
      <protection hidden="1"/>
    </xf>
    <xf numFmtId="0" fontId="0" fillId="0" borderId="85" xfId="0" applyFill="1" applyBorder="1" applyAlignment="1" applyProtection="1">
      <alignment horizontal="center" vertical="center" shrinkToFit="1"/>
      <protection hidden="1"/>
    </xf>
    <xf numFmtId="0" fontId="0" fillId="0" borderId="86" xfId="0" applyFill="1" applyBorder="1" applyAlignment="1" applyProtection="1">
      <alignment vertical="center" shrinkToFit="1"/>
      <protection hidden="1"/>
    </xf>
    <xf numFmtId="0" fontId="0" fillId="0" borderId="87" xfId="0" applyFill="1" applyBorder="1" applyAlignment="1" applyProtection="1">
      <alignment horizontal="center" vertical="center" shrinkToFit="1"/>
      <protection hidden="1"/>
    </xf>
    <xf numFmtId="0" fontId="40" fillId="0" borderId="0" xfId="62" applyFont="1" applyBorder="1" applyAlignment="1">
      <alignment vertical="center" shrinkToFit="1"/>
      <protection/>
    </xf>
    <xf numFmtId="0" fontId="42" fillId="0" borderId="0" xfId="62" applyFont="1" applyBorder="1" applyAlignment="1">
      <alignment vertical="center" wrapText="1"/>
      <protection/>
    </xf>
    <xf numFmtId="0" fontId="39" fillId="0" borderId="0" xfId="62" applyFont="1" applyBorder="1" applyAlignment="1">
      <alignment vertical="center"/>
      <protection/>
    </xf>
    <xf numFmtId="0" fontId="92" fillId="0" borderId="0" xfId="62" applyFont="1" applyBorder="1" applyAlignment="1">
      <alignment vertical="center" shrinkToFit="1"/>
      <protection/>
    </xf>
    <xf numFmtId="0" fontId="39" fillId="0" borderId="0" xfId="62" applyFont="1" applyBorder="1" applyAlignment="1">
      <alignment vertical="center" wrapText="1"/>
      <protection/>
    </xf>
    <xf numFmtId="0" fontId="43" fillId="0" borderId="0" xfId="62" applyFont="1" applyBorder="1" applyAlignment="1">
      <alignment vertical="center"/>
      <protection/>
    </xf>
    <xf numFmtId="0" fontId="40" fillId="0" borderId="0" xfId="62" applyFont="1" applyBorder="1" applyAlignment="1">
      <alignment vertical="center"/>
      <protection/>
    </xf>
    <xf numFmtId="0" fontId="42" fillId="0" borderId="64" xfId="62" applyFont="1" applyBorder="1" applyAlignment="1">
      <alignment vertical="top"/>
      <protection/>
    </xf>
    <xf numFmtId="0" fontId="42" fillId="0" borderId="0" xfId="62" applyFont="1" applyBorder="1" applyAlignment="1">
      <alignment vertical="top"/>
      <protection/>
    </xf>
    <xf numFmtId="0" fontId="42" fillId="0" borderId="88" xfId="62" applyFont="1" applyBorder="1" applyAlignment="1">
      <alignment vertical="top"/>
      <protection/>
    </xf>
    <xf numFmtId="0" fontId="42" fillId="0" borderId="42" xfId="62" applyFont="1" applyBorder="1" applyAlignment="1">
      <alignment vertical="top"/>
      <protection/>
    </xf>
    <xf numFmtId="0" fontId="42" fillId="0" borderId="89" xfId="62" applyFont="1" applyBorder="1" applyAlignment="1">
      <alignment vertical="top"/>
      <protection/>
    </xf>
    <xf numFmtId="0" fontId="42" fillId="0" borderId="18" xfId="62" applyFont="1" applyBorder="1" applyAlignment="1">
      <alignment vertical="top"/>
      <protection/>
    </xf>
    <xf numFmtId="0" fontId="44" fillId="0" borderId="0" xfId="62" applyFont="1">
      <alignment vertical="center"/>
      <protection/>
    </xf>
    <xf numFmtId="0" fontId="0" fillId="33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90" xfId="0" applyFont="1" applyFill="1" applyBorder="1" applyAlignment="1">
      <alignment horizontal="center" vertical="center"/>
    </xf>
    <xf numFmtId="0" fontId="0" fillId="0" borderId="91" xfId="0" applyFill="1" applyBorder="1" applyAlignment="1" applyProtection="1">
      <alignment horizontal="left" vertical="center"/>
      <protection hidden="1" locked="0"/>
    </xf>
    <xf numFmtId="0" fontId="0" fillId="0" borderId="91" xfId="0" applyFill="1" applyBorder="1" applyAlignment="1" applyProtection="1">
      <alignment vertical="center"/>
      <protection hidden="1" locked="0"/>
    </xf>
    <xf numFmtId="0" fontId="0" fillId="0" borderId="92" xfId="0" applyFill="1" applyBorder="1" applyAlignment="1" applyProtection="1">
      <alignment horizontal="center" vertical="center"/>
      <protection hidden="1" locked="0"/>
    </xf>
    <xf numFmtId="0" fontId="0" fillId="0" borderId="26" xfId="0" applyNumberFormat="1" applyFill="1" applyBorder="1" applyAlignment="1" applyProtection="1">
      <alignment horizontal="left" vertical="center"/>
      <protection hidden="1" locked="0"/>
    </xf>
    <xf numFmtId="0" fontId="0" fillId="0" borderId="93" xfId="0" applyFill="1" applyBorder="1" applyAlignment="1" applyProtection="1">
      <alignment vertical="center"/>
      <protection hidden="1" locked="0"/>
    </xf>
    <xf numFmtId="0" fontId="0" fillId="0" borderId="26" xfId="0" applyFill="1" applyBorder="1" applyAlignment="1" applyProtection="1">
      <alignment horizontal="center" vertical="center"/>
      <protection hidden="1" locked="0"/>
    </xf>
    <xf numFmtId="0" fontId="0" fillId="0" borderId="28" xfId="0" applyFill="1" applyBorder="1" applyAlignment="1" applyProtection="1">
      <alignment horizontal="left" vertical="center"/>
      <protection hidden="1" locked="0"/>
    </xf>
    <xf numFmtId="0" fontId="0" fillId="0" borderId="28" xfId="0" applyFill="1" applyBorder="1" applyAlignment="1" applyProtection="1">
      <alignment horizontal="center" vertical="center"/>
      <protection hidden="1" locked="0"/>
    </xf>
    <xf numFmtId="0" fontId="0" fillId="0" borderId="26" xfId="0" applyFill="1" applyBorder="1" applyAlignment="1" applyProtection="1">
      <alignment horizontal="left" vertical="center"/>
      <protection hidden="1" locked="0"/>
    </xf>
    <xf numFmtId="0" fontId="0" fillId="0" borderId="94" xfId="0" applyFill="1" applyBorder="1" applyAlignment="1" applyProtection="1">
      <alignment vertical="center"/>
      <protection hidden="1" locked="0"/>
    </xf>
    <xf numFmtId="0" fontId="0" fillId="0" borderId="30" xfId="0" applyFill="1" applyBorder="1" applyAlignment="1" applyProtection="1">
      <alignment horizontal="left" vertical="center"/>
      <protection hidden="1" locked="0"/>
    </xf>
    <xf numFmtId="0" fontId="0" fillId="0" borderId="95" xfId="0" applyFill="1" applyBorder="1" applyAlignment="1" applyProtection="1">
      <alignment vertical="center"/>
      <protection hidden="1" locked="0"/>
    </xf>
    <xf numFmtId="0" fontId="0" fillId="0" borderId="30" xfId="0" applyFill="1" applyBorder="1" applyAlignment="1" applyProtection="1">
      <alignment horizontal="center" vertical="center"/>
      <protection hidden="1" locked="0"/>
    </xf>
    <xf numFmtId="0" fontId="0" fillId="0" borderId="28" xfId="0" applyNumberFormat="1" applyFill="1" applyBorder="1" applyAlignment="1" applyProtection="1">
      <alignment horizontal="left" vertical="center"/>
      <protection hidden="1" locked="0"/>
    </xf>
    <xf numFmtId="0" fontId="0" fillId="0" borderId="91" xfId="0" applyNumberFormat="1" applyFill="1" applyBorder="1" applyAlignment="1" applyProtection="1">
      <alignment horizontal="left" vertical="center"/>
      <protection hidden="1" locked="0"/>
    </xf>
    <xf numFmtId="0" fontId="0" fillId="0" borderId="30" xfId="0" applyNumberFormat="1" applyFill="1" applyBorder="1" applyAlignment="1" applyProtection="1">
      <alignment horizontal="left" vertical="center"/>
      <protection hidden="1" locked="0"/>
    </xf>
    <xf numFmtId="0" fontId="0" fillId="0" borderId="34" xfId="0" applyFill="1" applyBorder="1" applyAlignment="1" applyProtection="1">
      <alignment horizontal="left" vertical="center"/>
      <protection hidden="1" locked="0"/>
    </xf>
    <xf numFmtId="0" fontId="0" fillId="0" borderId="96" xfId="0" applyFill="1" applyBorder="1" applyAlignment="1" applyProtection="1">
      <alignment vertical="center"/>
      <protection hidden="1" locked="0"/>
    </xf>
    <xf numFmtId="0" fontId="0" fillId="0" borderId="34" xfId="0" applyFill="1" applyBorder="1" applyAlignment="1" applyProtection="1">
      <alignment horizontal="center" vertical="center"/>
      <protection hidden="1" locked="0"/>
    </xf>
    <xf numFmtId="0" fontId="0" fillId="0" borderId="80" xfId="0" applyFill="1" applyBorder="1" applyAlignment="1" applyProtection="1">
      <alignment horizontal="left" vertical="center"/>
      <protection hidden="1" locked="0"/>
    </xf>
    <xf numFmtId="0" fontId="0" fillId="0" borderId="97" xfId="0" applyFill="1" applyBorder="1" applyAlignment="1" applyProtection="1">
      <alignment vertical="center"/>
      <protection hidden="1" locked="0"/>
    </xf>
    <xf numFmtId="0" fontId="0" fillId="0" borderId="80" xfId="0" applyFill="1" applyBorder="1" applyAlignment="1" applyProtection="1">
      <alignment horizontal="center" vertical="center"/>
      <protection hidden="1" locked="0"/>
    </xf>
    <xf numFmtId="0" fontId="93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49" fillId="7" borderId="0" xfId="0" applyFont="1" applyFill="1" applyAlignment="1">
      <alignment vertical="center"/>
    </xf>
    <xf numFmtId="0" fontId="0" fillId="0" borderId="81" xfId="0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horizontal="right" vertical="center"/>
      <protection hidden="1"/>
    </xf>
    <xf numFmtId="0" fontId="48" fillId="7" borderId="0" xfId="0" applyFont="1" applyFill="1" applyAlignment="1">
      <alignment horizontal="left" vertical="center" wrapText="1"/>
    </xf>
    <xf numFmtId="0" fontId="94" fillId="33" borderId="0" xfId="0" applyFont="1" applyFill="1" applyBorder="1" applyAlignment="1">
      <alignment horizontal="left" vertical="center"/>
    </xf>
    <xf numFmtId="0" fontId="11" fillId="0" borderId="44" xfId="0" applyFont="1" applyFill="1" applyBorder="1" applyAlignment="1" applyProtection="1">
      <alignment horizontal="left" vertical="center"/>
      <protection locked="0"/>
    </xf>
    <xf numFmtId="0" fontId="11" fillId="0" borderId="98" xfId="0" applyFont="1" applyFill="1" applyBorder="1" applyAlignment="1" applyProtection="1">
      <alignment horizontal="left" vertical="center"/>
      <protection locked="0"/>
    </xf>
    <xf numFmtId="0" fontId="11" fillId="0" borderId="44" xfId="0" applyFont="1" applyBorder="1" applyAlignment="1" applyProtection="1">
      <alignment horizontal="left" vertical="center"/>
      <protection locked="0"/>
    </xf>
    <xf numFmtId="0" fontId="11" fillId="0" borderId="98" xfId="0" applyFont="1" applyBorder="1" applyAlignment="1" applyProtection="1">
      <alignment horizontal="left" vertical="center"/>
      <protection locked="0"/>
    </xf>
    <xf numFmtId="49" fontId="11" fillId="0" borderId="44" xfId="0" applyNumberFormat="1" applyFont="1" applyBorder="1" applyAlignment="1" applyProtection="1">
      <alignment horizontal="left" vertical="center"/>
      <protection locked="0"/>
    </xf>
    <xf numFmtId="49" fontId="11" fillId="0" borderId="98" xfId="0" applyNumberFormat="1" applyFont="1" applyBorder="1" applyAlignment="1" applyProtection="1">
      <alignment horizontal="left" vertical="center"/>
      <protection locked="0"/>
    </xf>
    <xf numFmtId="0" fontId="46" fillId="0" borderId="44" xfId="0" applyFont="1" applyBorder="1" applyAlignment="1" applyProtection="1">
      <alignment horizontal="center" vertical="center" shrinkToFit="1"/>
      <protection/>
    </xf>
    <xf numFmtId="0" fontId="46" fillId="0" borderId="99" xfId="0" applyFont="1" applyBorder="1" applyAlignment="1" applyProtection="1">
      <alignment horizontal="center" vertical="center" shrinkToFit="1"/>
      <protection/>
    </xf>
    <xf numFmtId="0" fontId="29" fillId="35" borderId="44" xfId="0" applyFont="1" applyFill="1" applyBorder="1" applyAlignment="1">
      <alignment horizontal="center" vertical="center"/>
    </xf>
    <xf numFmtId="0" fontId="29" fillId="35" borderId="99" xfId="0" applyFont="1" applyFill="1" applyBorder="1" applyAlignment="1">
      <alignment horizontal="center" vertical="center"/>
    </xf>
    <xf numFmtId="58" fontId="9" fillId="0" borderId="44" xfId="0" applyNumberFormat="1" applyFont="1" applyFill="1" applyBorder="1" applyAlignment="1" applyProtection="1">
      <alignment horizontal="center" vertical="center"/>
      <protection locked="0"/>
    </xf>
    <xf numFmtId="0" fontId="9" fillId="0" borderId="98" xfId="0" applyFont="1" applyFill="1" applyBorder="1" applyAlignment="1" applyProtection="1">
      <alignment horizontal="center" vertical="center"/>
      <protection locked="0"/>
    </xf>
    <xf numFmtId="0" fontId="9" fillId="0" borderId="99" xfId="0" applyFont="1" applyFill="1" applyBorder="1" applyAlignment="1" applyProtection="1">
      <alignment horizontal="center" vertical="center"/>
      <protection locked="0"/>
    </xf>
    <xf numFmtId="0" fontId="17" fillId="0" borderId="44" xfId="0" applyFont="1" applyFill="1" applyBorder="1" applyAlignment="1" applyProtection="1">
      <alignment horizontal="center" vertical="center" shrinkToFit="1"/>
      <protection hidden="1" locked="0"/>
    </xf>
    <xf numFmtId="0" fontId="17" fillId="0" borderId="98" xfId="0" applyFont="1" applyFill="1" applyBorder="1" applyAlignment="1" applyProtection="1">
      <alignment horizontal="center" vertical="center" shrinkToFit="1"/>
      <protection hidden="1" locked="0"/>
    </xf>
    <xf numFmtId="0" fontId="17" fillId="0" borderId="99" xfId="0" applyFont="1" applyFill="1" applyBorder="1" applyAlignment="1" applyProtection="1">
      <alignment horizontal="center" vertical="center" shrinkToFit="1"/>
      <protection hidden="1" locked="0"/>
    </xf>
    <xf numFmtId="0" fontId="95" fillId="0" borderId="0" xfId="0" applyFont="1" applyAlignment="1">
      <alignment horizontal="left" vertical="center" wrapText="1"/>
    </xf>
    <xf numFmtId="0" fontId="95" fillId="0" borderId="0" xfId="0" applyFont="1" applyAlignment="1">
      <alignment horizontal="left" vertical="center"/>
    </xf>
    <xf numFmtId="0" fontId="11" fillId="0" borderId="99" xfId="0" applyFont="1" applyBorder="1" applyAlignment="1" applyProtection="1">
      <alignment horizontal="left" vertical="center"/>
      <protection locked="0"/>
    </xf>
    <xf numFmtId="49" fontId="11" fillId="0" borderId="99" xfId="0" applyNumberFormat="1" applyFont="1" applyBorder="1" applyAlignment="1" applyProtection="1">
      <alignment horizontal="left" vertical="center"/>
      <protection locked="0"/>
    </xf>
    <xf numFmtId="0" fontId="11" fillId="0" borderId="32" xfId="0" applyFont="1" applyFill="1" applyBorder="1" applyAlignment="1" applyProtection="1">
      <alignment horizontal="left" vertical="center"/>
      <protection locked="0"/>
    </xf>
    <xf numFmtId="0" fontId="11" fillId="0" borderId="99" xfId="0" applyFont="1" applyFill="1" applyBorder="1" applyAlignment="1" applyProtection="1">
      <alignment horizontal="left" vertical="center"/>
      <protection locked="0"/>
    </xf>
    <xf numFmtId="0" fontId="33" fillId="0" borderId="100" xfId="0" applyFont="1" applyFill="1" applyBorder="1" applyAlignment="1" applyProtection="1">
      <alignment horizontal="center" vertical="center"/>
      <protection hidden="1"/>
    </xf>
    <xf numFmtId="0" fontId="33" fillId="0" borderId="101" xfId="0" applyFont="1" applyFill="1" applyBorder="1" applyAlignment="1" applyProtection="1">
      <alignment horizontal="center" vertical="center"/>
      <protection hidden="1"/>
    </xf>
    <xf numFmtId="49" fontId="34" fillId="0" borderId="102" xfId="0" applyNumberFormat="1" applyFont="1" applyFill="1" applyBorder="1" applyAlignment="1" applyProtection="1">
      <alignment horizontal="center" vertical="center"/>
      <protection hidden="1"/>
    </xf>
    <xf numFmtId="0" fontId="34" fillId="0" borderId="102" xfId="0" applyNumberFormat="1" applyFont="1" applyFill="1" applyBorder="1" applyAlignment="1" applyProtection="1">
      <alignment horizontal="center" vertical="center"/>
      <protection hidden="1"/>
    </xf>
    <xf numFmtId="0" fontId="34" fillId="0" borderId="103" xfId="0" applyNumberFormat="1" applyFont="1" applyFill="1" applyBorder="1" applyAlignment="1" applyProtection="1">
      <alignment horizontal="center" vertical="center"/>
      <protection hidden="1"/>
    </xf>
    <xf numFmtId="0" fontId="30" fillId="0" borderId="104" xfId="0" applyFont="1" applyFill="1" applyBorder="1" applyAlignment="1" applyProtection="1">
      <alignment horizontal="center" vertical="center"/>
      <protection hidden="1"/>
    </xf>
    <xf numFmtId="0" fontId="30" fillId="0" borderId="105" xfId="0" applyFont="1" applyFill="1" applyBorder="1" applyAlignment="1" applyProtection="1">
      <alignment horizontal="center" vertical="center"/>
      <protection hidden="1"/>
    </xf>
    <xf numFmtId="0" fontId="30" fillId="0" borderId="106" xfId="0" applyFont="1" applyFill="1" applyBorder="1" applyAlignment="1" applyProtection="1">
      <alignment horizontal="center" vertical="center"/>
      <protection hidden="1"/>
    </xf>
    <xf numFmtId="0" fontId="3" fillId="0" borderId="70" xfId="0" applyFont="1" applyFill="1" applyBorder="1" applyAlignment="1" applyProtection="1">
      <alignment horizontal="center" vertical="center"/>
      <protection hidden="1"/>
    </xf>
    <xf numFmtId="0" fontId="33" fillId="0" borderId="107" xfId="0" applyFont="1" applyFill="1" applyBorder="1" applyAlignment="1" applyProtection="1">
      <alignment horizontal="center" vertical="center"/>
      <protection hidden="1"/>
    </xf>
    <xf numFmtId="0" fontId="33" fillId="0" borderId="108" xfId="0" applyFont="1" applyFill="1" applyBorder="1" applyAlignment="1" applyProtection="1">
      <alignment horizontal="center" vertical="center"/>
      <protection hidden="1"/>
    </xf>
    <xf numFmtId="58" fontId="9" fillId="0" borderId="70" xfId="0" applyNumberFormat="1" applyFont="1" applyFill="1" applyBorder="1" applyAlignment="1" applyProtection="1">
      <alignment horizontal="center" vertical="center"/>
      <protection hidden="1"/>
    </xf>
    <xf numFmtId="0" fontId="9" fillId="0" borderId="70" xfId="0" applyFont="1" applyFill="1" applyBorder="1" applyAlignment="1" applyProtection="1">
      <alignment horizontal="center" vertical="center"/>
      <protection hidden="1"/>
    </xf>
    <xf numFmtId="0" fontId="40" fillId="0" borderId="67" xfId="62" applyFont="1" applyBorder="1" applyAlignment="1">
      <alignment horizontal="center" vertical="center"/>
      <protection/>
    </xf>
    <xf numFmtId="0" fontId="40" fillId="0" borderId="68" xfId="62" applyFont="1" applyBorder="1" applyAlignment="1">
      <alignment horizontal="center" vertical="center"/>
      <protection/>
    </xf>
    <xf numFmtId="0" fontId="40" fillId="0" borderId="64" xfId="62" applyFont="1" applyBorder="1" applyAlignment="1">
      <alignment horizontal="center" vertical="center"/>
      <protection/>
    </xf>
    <xf numFmtId="0" fontId="40" fillId="0" borderId="0" xfId="62" applyFont="1" applyBorder="1" applyAlignment="1">
      <alignment horizontal="center" vertical="center"/>
      <protection/>
    </xf>
    <xf numFmtId="0" fontId="40" fillId="0" borderId="0" xfId="62" applyFont="1" applyBorder="1" applyAlignment="1">
      <alignment horizontal="center" vertical="center" shrinkToFit="1"/>
      <protection/>
    </xf>
    <xf numFmtId="0" fontId="42" fillId="0" borderId="109" xfId="62" applyFont="1" applyBorder="1" applyAlignment="1">
      <alignment horizontal="center" vertical="center"/>
      <protection/>
    </xf>
    <xf numFmtId="0" fontId="42" fillId="0" borderId="110" xfId="62" applyFont="1" applyBorder="1" applyAlignment="1">
      <alignment horizontal="center" vertical="center"/>
      <protection/>
    </xf>
    <xf numFmtId="0" fontId="42" fillId="0" borderId="111" xfId="62" applyFont="1" applyBorder="1" applyAlignment="1">
      <alignment horizontal="center" vertical="center"/>
      <protection/>
    </xf>
    <xf numFmtId="0" fontId="42" fillId="0" borderId="112" xfId="62" applyFont="1" applyBorder="1" applyAlignment="1">
      <alignment horizontal="center" vertical="center"/>
      <protection/>
    </xf>
    <xf numFmtId="0" fontId="42" fillId="0" borderId="48" xfId="62" applyFont="1" applyBorder="1" applyAlignment="1">
      <alignment horizontal="center" vertical="center"/>
      <protection/>
    </xf>
    <xf numFmtId="0" fontId="42" fillId="0" borderId="80" xfId="62" applyFont="1" applyBorder="1" applyAlignment="1">
      <alignment horizontal="center" vertical="center"/>
      <protection/>
    </xf>
    <xf numFmtId="0" fontId="45" fillId="0" borderId="110" xfId="62" applyFont="1" applyBorder="1" applyAlignment="1">
      <alignment horizontal="center" vertical="center" wrapText="1"/>
      <protection/>
    </xf>
    <xf numFmtId="0" fontId="45" fillId="0" borderId="113" xfId="62" applyFont="1" applyBorder="1" applyAlignment="1">
      <alignment horizontal="center" vertical="center" wrapText="1"/>
      <protection/>
    </xf>
    <xf numFmtId="0" fontId="45" fillId="0" borderId="112" xfId="62" applyFont="1" applyBorder="1" applyAlignment="1">
      <alignment horizontal="center" vertical="center" wrapText="1"/>
      <protection/>
    </xf>
    <xf numFmtId="0" fontId="45" fillId="0" borderId="114" xfId="62" applyFont="1" applyBorder="1" applyAlignment="1">
      <alignment horizontal="center" vertical="center" wrapText="1"/>
      <protection/>
    </xf>
    <xf numFmtId="0" fontId="45" fillId="0" borderId="80" xfId="62" applyFont="1" applyBorder="1" applyAlignment="1">
      <alignment horizontal="center" vertical="center" wrapText="1"/>
      <protection/>
    </xf>
    <xf numFmtId="0" fontId="45" fillId="0" borderId="115" xfId="62" applyFont="1" applyBorder="1" applyAlignment="1">
      <alignment horizontal="center" vertical="center" wrapText="1"/>
      <protection/>
    </xf>
    <xf numFmtId="0" fontId="40" fillId="0" borderId="32" xfId="62" applyFont="1" applyBorder="1" applyAlignment="1">
      <alignment horizontal="center" vertical="center" wrapText="1"/>
      <protection/>
    </xf>
    <xf numFmtId="0" fontId="40" fillId="0" borderId="32" xfId="62" applyFont="1" applyBorder="1" applyAlignment="1">
      <alignment horizontal="center" vertical="center"/>
      <protection/>
    </xf>
    <xf numFmtId="0" fontId="39" fillId="0" borderId="67" xfId="62" applyFont="1" applyBorder="1" applyAlignment="1">
      <alignment horizontal="center" vertical="center"/>
      <protection/>
    </xf>
    <xf numFmtId="0" fontId="39" fillId="0" borderId="68" xfId="62" applyFont="1" applyBorder="1" applyAlignment="1">
      <alignment horizontal="center" vertical="center"/>
      <protection/>
    </xf>
    <xf numFmtId="0" fontId="39" fillId="0" borderId="69" xfId="62" applyFont="1" applyBorder="1" applyAlignment="1">
      <alignment horizontal="center" vertical="center"/>
      <protection/>
    </xf>
    <xf numFmtId="0" fontId="39" fillId="0" borderId="42" xfId="62" applyFont="1" applyBorder="1" applyAlignment="1">
      <alignment horizontal="center" vertical="center"/>
      <protection/>
    </xf>
    <xf numFmtId="0" fontId="39" fillId="0" borderId="89" xfId="62" applyFont="1" applyBorder="1" applyAlignment="1">
      <alignment horizontal="center" vertical="center"/>
      <protection/>
    </xf>
    <xf numFmtId="0" fontId="39" fillId="0" borderId="18" xfId="62" applyFont="1" applyBorder="1" applyAlignment="1">
      <alignment horizontal="center" vertical="center"/>
      <protection/>
    </xf>
    <xf numFmtId="0" fontId="40" fillId="0" borderId="69" xfId="62" applyFont="1" applyBorder="1" applyAlignment="1">
      <alignment horizontal="center" vertical="center"/>
      <protection/>
    </xf>
    <xf numFmtId="0" fontId="40" fillId="0" borderId="88" xfId="62" applyFont="1" applyBorder="1" applyAlignment="1">
      <alignment horizontal="center" vertical="center"/>
      <protection/>
    </xf>
    <xf numFmtId="0" fontId="42" fillId="0" borderId="67" xfId="62" applyFont="1" applyBorder="1" applyAlignment="1">
      <alignment horizontal="center" vertical="top"/>
      <protection/>
    </xf>
    <xf numFmtId="0" fontId="42" fillId="0" borderId="68" xfId="62" applyFont="1" applyBorder="1" applyAlignment="1">
      <alignment horizontal="center" vertical="top"/>
      <protection/>
    </xf>
    <xf numFmtId="0" fontId="42" fillId="0" borderId="69" xfId="62" applyFont="1" applyBorder="1" applyAlignment="1">
      <alignment horizontal="center" vertical="top"/>
      <protection/>
    </xf>
    <xf numFmtId="0" fontId="42" fillId="0" borderId="42" xfId="62" applyFont="1" applyBorder="1" applyAlignment="1">
      <alignment horizontal="center" vertical="top"/>
      <protection/>
    </xf>
    <xf numFmtId="0" fontId="42" fillId="0" borderId="89" xfId="62" applyFont="1" applyBorder="1" applyAlignment="1">
      <alignment horizontal="center" vertical="top"/>
      <protection/>
    </xf>
    <xf numFmtId="0" fontId="42" fillId="0" borderId="18" xfId="62" applyFont="1" applyBorder="1" applyAlignment="1">
      <alignment horizontal="center" vertical="top"/>
      <protection/>
    </xf>
    <xf numFmtId="0" fontId="40" fillId="0" borderId="67" xfId="62" applyFont="1" applyBorder="1" applyAlignment="1">
      <alignment horizontal="center" vertical="center" wrapText="1"/>
      <protection/>
    </xf>
    <xf numFmtId="0" fontId="40" fillId="0" borderId="68" xfId="62" applyFont="1" applyBorder="1" applyAlignment="1">
      <alignment horizontal="center" vertical="center" wrapText="1"/>
      <protection/>
    </xf>
    <xf numFmtId="0" fontId="40" fillId="0" borderId="69" xfId="62" applyFont="1" applyBorder="1" applyAlignment="1">
      <alignment horizontal="center" vertical="center" wrapText="1"/>
      <protection/>
    </xf>
    <xf numFmtId="0" fontId="40" fillId="0" borderId="42" xfId="62" applyFont="1" applyBorder="1" applyAlignment="1">
      <alignment horizontal="center" vertical="center" wrapText="1"/>
      <protection/>
    </xf>
    <xf numFmtId="0" fontId="40" fillId="0" borderId="89" xfId="62" applyFont="1" applyBorder="1" applyAlignment="1">
      <alignment horizontal="center" vertical="center" wrapText="1"/>
      <protection/>
    </xf>
    <xf numFmtId="0" fontId="40" fillId="0" borderId="18" xfId="62" applyFont="1" applyBorder="1" applyAlignment="1">
      <alignment horizontal="center" vertical="center" wrapText="1"/>
      <protection/>
    </xf>
    <xf numFmtId="0" fontId="44" fillId="0" borderId="67" xfId="62" applyFont="1" applyBorder="1" applyAlignment="1">
      <alignment horizontal="left" vertical="center" wrapText="1"/>
      <protection/>
    </xf>
    <xf numFmtId="0" fontId="44" fillId="0" borderId="68" xfId="62" applyFont="1" applyBorder="1" applyAlignment="1">
      <alignment horizontal="left" vertical="center" wrapText="1"/>
      <protection/>
    </xf>
    <xf numFmtId="0" fontId="44" fillId="0" borderId="64" xfId="62" applyFont="1" applyBorder="1" applyAlignment="1">
      <alignment horizontal="left" vertical="center" wrapText="1"/>
      <protection/>
    </xf>
    <xf numFmtId="0" fontId="44" fillId="0" borderId="0" xfId="62" applyFont="1" applyBorder="1" applyAlignment="1">
      <alignment horizontal="left" vertical="center" wrapText="1"/>
      <protection/>
    </xf>
    <xf numFmtId="0" fontId="44" fillId="0" borderId="42" xfId="62" applyFont="1" applyBorder="1" applyAlignment="1">
      <alignment horizontal="left" vertical="center" wrapText="1"/>
      <protection/>
    </xf>
    <xf numFmtId="0" fontId="44" fillId="0" borderId="89" xfId="62" applyFont="1" applyBorder="1" applyAlignment="1">
      <alignment horizontal="left" vertical="center" wrapText="1"/>
      <protection/>
    </xf>
    <xf numFmtId="0" fontId="39" fillId="0" borderId="32" xfId="62" applyFont="1" applyBorder="1" applyAlignment="1">
      <alignment horizontal="center" vertical="center"/>
      <protection/>
    </xf>
    <xf numFmtId="0" fontId="92" fillId="0" borderId="67" xfId="62" applyFont="1" applyBorder="1" applyAlignment="1">
      <alignment horizontal="center" vertical="center" shrinkToFit="1"/>
      <protection/>
    </xf>
    <xf numFmtId="0" fontId="92" fillId="0" borderId="68" xfId="62" applyFont="1" applyBorder="1" applyAlignment="1">
      <alignment horizontal="center" vertical="center" shrinkToFit="1"/>
      <protection/>
    </xf>
    <xf numFmtId="0" fontId="92" fillId="0" borderId="116" xfId="62" applyFont="1" applyBorder="1" applyAlignment="1">
      <alignment horizontal="center" vertical="center" shrinkToFit="1"/>
      <protection/>
    </xf>
    <xf numFmtId="0" fontId="92" fillId="0" borderId="42" xfId="62" applyFont="1" applyBorder="1" applyAlignment="1">
      <alignment horizontal="center" vertical="center" shrinkToFit="1"/>
      <protection/>
    </xf>
    <xf numFmtId="0" fontId="92" fillId="0" borderId="89" xfId="62" applyFont="1" applyBorder="1" applyAlignment="1">
      <alignment horizontal="center" vertical="center" shrinkToFit="1"/>
      <protection/>
    </xf>
    <xf numFmtId="0" fontId="92" fillId="0" borderId="117" xfId="62" applyFont="1" applyBorder="1" applyAlignment="1">
      <alignment horizontal="center" vertical="center" shrinkToFit="1"/>
      <protection/>
    </xf>
    <xf numFmtId="0" fontId="40" fillId="0" borderId="42" xfId="62" applyFont="1" applyBorder="1" applyAlignment="1">
      <alignment horizontal="center" vertical="center"/>
      <protection/>
    </xf>
    <xf numFmtId="0" fontId="40" fillId="0" borderId="89" xfId="62" applyFont="1" applyBorder="1" applyAlignment="1">
      <alignment horizontal="center" vertical="center"/>
      <protection/>
    </xf>
    <xf numFmtId="0" fontId="40" fillId="0" borderId="18" xfId="62" applyFont="1" applyBorder="1" applyAlignment="1">
      <alignment horizontal="center" vertical="center"/>
      <protection/>
    </xf>
    <xf numFmtId="0" fontId="39" fillId="0" borderId="84" xfId="62" applyFont="1" applyBorder="1" applyAlignment="1">
      <alignment horizontal="center" vertical="center" shrinkToFit="1"/>
      <protection/>
    </xf>
    <xf numFmtId="0" fontId="39" fillId="0" borderId="32" xfId="62" applyFont="1" applyBorder="1" applyAlignment="1">
      <alignment horizontal="center" vertical="center" shrinkToFit="1"/>
      <protection/>
    </xf>
    <xf numFmtId="0" fontId="39" fillId="0" borderId="32" xfId="62" applyFont="1" applyBorder="1" applyAlignment="1" applyProtection="1">
      <alignment horizontal="center" vertical="center"/>
      <protection hidden="1" locked="0"/>
    </xf>
    <xf numFmtId="0" fontId="39" fillId="0" borderId="82" xfId="62" applyFont="1" applyBorder="1" applyAlignment="1">
      <alignment horizontal="center" vertical="center"/>
      <protection/>
    </xf>
    <xf numFmtId="0" fontId="39" fillId="0" borderId="118" xfId="62" applyFont="1" applyBorder="1" applyAlignment="1">
      <alignment horizontal="center" vertical="center"/>
      <protection/>
    </xf>
    <xf numFmtId="0" fontId="39" fillId="0" borderId="84" xfId="62" applyFont="1" applyBorder="1" applyAlignment="1">
      <alignment horizontal="center" vertical="center"/>
      <protection/>
    </xf>
    <xf numFmtId="0" fontId="25" fillId="0" borderId="118" xfId="62" applyFont="1" applyBorder="1" applyAlignment="1">
      <alignment horizontal="center" vertical="center"/>
      <protection/>
    </xf>
    <xf numFmtId="0" fontId="25" fillId="0" borderId="32" xfId="62" applyFont="1" applyBorder="1" applyAlignment="1">
      <alignment horizontal="center" vertical="center"/>
      <protection/>
    </xf>
    <xf numFmtId="0" fontId="41" fillId="0" borderId="55" xfId="62" applyFont="1" applyBorder="1" applyAlignment="1" applyProtection="1">
      <alignment horizontal="center" vertical="center"/>
      <protection hidden="1" locked="0"/>
    </xf>
    <xf numFmtId="0" fontId="41" fillId="0" borderId="119" xfId="62" applyFont="1" applyBorder="1" applyAlignment="1" applyProtection="1">
      <alignment horizontal="center" vertical="center"/>
      <protection hidden="1" locked="0"/>
    </xf>
    <xf numFmtId="0" fontId="41" fillId="0" borderId="120" xfId="62" applyFont="1" applyBorder="1" applyAlignment="1" applyProtection="1">
      <alignment horizontal="center" vertical="center"/>
      <protection hidden="1" locked="0"/>
    </xf>
    <xf numFmtId="0" fontId="41" fillId="0" borderId="42" xfId="62" applyFont="1" applyBorder="1" applyAlignment="1" applyProtection="1">
      <alignment horizontal="center" vertical="center"/>
      <protection hidden="1" locked="0"/>
    </xf>
    <xf numFmtId="0" fontId="41" fillId="0" borderId="89" xfId="62" applyFont="1" applyBorder="1" applyAlignment="1" applyProtection="1">
      <alignment horizontal="center" vertical="center"/>
      <protection hidden="1" locked="0"/>
    </xf>
    <xf numFmtId="0" fontId="41" fillId="0" borderId="117" xfId="62" applyFont="1" applyBorder="1" applyAlignment="1" applyProtection="1">
      <alignment horizontal="center" vertical="center"/>
      <protection hidden="1"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_Sheet2" xfId="63"/>
    <cellStyle name="良い" xfId="64"/>
  </cellStyles>
  <dxfs count="13"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b/>
        <i/>
        <color indexed="9"/>
      </font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ont>
        <b/>
        <i/>
        <color indexed="9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b/>
        <i/>
        <color indexed="9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b/>
        <i/>
        <color indexed="9"/>
      </font>
      <fill>
        <patternFill>
          <bgColor indexed="10"/>
        </patternFill>
      </fill>
    </dxf>
    <dxf>
      <font>
        <b/>
        <i/>
        <color rgb="FFFFFFFF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171450</xdr:rowOff>
    </xdr:from>
    <xdr:to>
      <xdr:col>3</xdr:col>
      <xdr:colOff>66675</xdr:colOff>
      <xdr:row>4</xdr:row>
      <xdr:rowOff>85725</xdr:rowOff>
    </xdr:to>
    <xdr:pic>
      <xdr:nvPicPr>
        <xdr:cNvPr id="1" name="図 3" descr="jaafのみ.GIF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33425" y="342900"/>
          <a:ext cx="7429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4</xdr:row>
      <xdr:rowOff>0</xdr:rowOff>
    </xdr:from>
    <xdr:to>
      <xdr:col>5</xdr:col>
      <xdr:colOff>9525</xdr:colOff>
      <xdr:row>9</xdr:row>
      <xdr:rowOff>57150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066800"/>
          <a:ext cx="1162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3</xdr:row>
      <xdr:rowOff>400050</xdr:rowOff>
    </xdr:from>
    <xdr:to>
      <xdr:col>5</xdr:col>
      <xdr:colOff>9525</xdr:colOff>
      <xdr:row>9</xdr:row>
      <xdr:rowOff>57150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066800"/>
          <a:ext cx="1162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-rikujou.kuronowish.com/index.files/&#38520;&#19978;&#65297;/03&#65321;&#65320;/H17&#21315;&#33865;/2005&#21315;&#33865;&#65394;&#65437;&#65408;&#65392;&#65418;&#65394;&#30003;&#36796;&#65420;&#65383;&#65384;&#65433;/&#12467;&#12500;&#12540;%20&#65374;%20RIKU2005&#31179;&#300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-rikujou.kuronowish.com/index.files/&#38520;&#19978;&#65297;/03&#65321;&#65320;/H17&#21315;&#33865;/2005&#21315;&#33865;&#65394;&#65437;&#65408;&#65392;&#65418;&#65394;&#30003;&#36796;&#65420;&#65383;&#65384;&#65433;/&#30331;&#37682;&#29992;_053152_&#31179;&#30000;&#21830;&#269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校名一覧"/>
      <sheetName val="男子名簿"/>
      <sheetName val="女子名簿"/>
    </sheetNames>
    <sheetDataSet>
      <sheetData sheetId="0">
        <row r="8">
          <cell r="C8" t="str">
            <v>秋田南</v>
          </cell>
        </row>
        <row r="9">
          <cell r="C9" t="str">
            <v>秋田工</v>
          </cell>
        </row>
        <row r="10">
          <cell r="C10" t="str">
            <v>秋田中央</v>
          </cell>
        </row>
        <row r="11">
          <cell r="C11" t="str">
            <v>秋田商</v>
          </cell>
        </row>
        <row r="12">
          <cell r="C12" t="str">
            <v>秋田和洋女子</v>
          </cell>
        </row>
        <row r="13">
          <cell r="C13" t="str">
            <v>本荘</v>
          </cell>
        </row>
        <row r="14">
          <cell r="C14" t="str">
            <v>大館鳳鳴</v>
          </cell>
        </row>
        <row r="15">
          <cell r="C15" t="str">
            <v>花輪</v>
          </cell>
        </row>
        <row r="16">
          <cell r="C16" t="str">
            <v>鷹巣</v>
          </cell>
        </row>
        <row r="17">
          <cell r="C17" t="str">
            <v>能代商</v>
          </cell>
        </row>
        <row r="18">
          <cell r="C18" t="str">
            <v>横手</v>
          </cell>
        </row>
        <row r="19">
          <cell r="C19" t="str">
            <v>横手城南</v>
          </cell>
        </row>
        <row r="20">
          <cell r="C20" t="str">
            <v>横手工</v>
          </cell>
        </row>
        <row r="21">
          <cell r="C21" t="str">
            <v>増田</v>
          </cell>
        </row>
        <row r="22">
          <cell r="C22" t="str">
            <v>大曲工</v>
          </cell>
        </row>
        <row r="23">
          <cell r="C23" t="str">
            <v>横手清陵学院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学校データ"/>
      <sheetName val="競技者データ"/>
      <sheetName val="登録用紙"/>
      <sheetName val="追加登録用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B2:M18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3.5"/>
  <cols>
    <col min="1" max="16384" width="8.875" style="289" customWidth="1"/>
  </cols>
  <sheetData>
    <row r="2" ht="15.75">
      <c r="B2" s="288" t="s">
        <v>303</v>
      </c>
    </row>
    <row r="4" spans="2:13" ht="12.75" customHeight="1">
      <c r="B4" s="293" t="s">
        <v>304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</row>
    <row r="5" spans="2:13" ht="12.75" customHeight="1"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</row>
    <row r="6" spans="2:13" ht="12.75" customHeight="1"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</row>
    <row r="7" spans="2:13" ht="12.75" customHeight="1"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</row>
    <row r="8" spans="2:13" ht="12.75" customHeight="1"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</row>
    <row r="9" spans="2:13" ht="12.75" customHeight="1"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</row>
    <row r="10" spans="2:13" ht="12.75" customHeight="1"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</row>
    <row r="11" spans="2:13" ht="12.75" customHeight="1"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</row>
    <row r="12" spans="2:13" ht="12.75" customHeight="1"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</row>
    <row r="13" spans="2:13" ht="12.75" customHeight="1"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</row>
    <row r="14" spans="2:13" ht="12.75" customHeight="1"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</row>
    <row r="15" spans="2:13" ht="12.75" customHeight="1"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</row>
    <row r="16" spans="2:13" ht="12.75"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</row>
    <row r="17" spans="2:13" ht="12.75"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</row>
    <row r="18" ht="15">
      <c r="B18" s="290"/>
    </row>
  </sheetData>
  <sheetProtection password="8410" sheet="1"/>
  <mergeCells count="1">
    <mergeCell ref="B4:M17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tabColor theme="6" tint="-0.24997000396251678"/>
  </sheetPr>
  <dimension ref="A1:AH64"/>
  <sheetViews>
    <sheetView zoomScalePageLayoutView="0" workbookViewId="0" topLeftCell="A1">
      <selection activeCell="AU9" sqref="AU9"/>
    </sheetView>
  </sheetViews>
  <sheetFormatPr defaultColWidth="9.00390625" defaultRowHeight="13.5"/>
  <cols>
    <col min="1" max="1" width="9.75390625" style="0" bestFit="1" customWidth="1"/>
    <col min="2" max="3" width="11.00390625" style="0" bestFit="1" customWidth="1"/>
    <col min="4" max="4" width="8.50390625" style="0" bestFit="1" customWidth="1"/>
    <col min="5" max="5" width="9.50390625" style="0" bestFit="1" customWidth="1"/>
    <col min="6" max="7" width="13.75390625" style="0" bestFit="1" customWidth="1"/>
    <col min="8" max="8" width="13.00390625" style="0" bestFit="1" customWidth="1"/>
    <col min="9" max="12" width="6.125" style="0" bestFit="1" customWidth="1"/>
    <col min="13" max="13" width="13.00390625" style="0" bestFit="1" customWidth="1"/>
    <col min="14" max="14" width="9.875" style="0" bestFit="1" customWidth="1"/>
    <col min="15" max="15" width="20.375" style="0" bestFit="1" customWidth="1"/>
    <col min="16" max="16" width="19.375" style="0" bestFit="1" customWidth="1"/>
    <col min="17" max="17" width="26.25390625" style="0" bestFit="1" customWidth="1"/>
    <col min="18" max="18" width="18.875" style="0" bestFit="1" customWidth="1"/>
    <col min="19" max="19" width="20.375" style="0" bestFit="1" customWidth="1"/>
    <col min="20" max="20" width="19.375" style="0" bestFit="1" customWidth="1"/>
    <col min="21" max="21" width="26.25390625" style="0" bestFit="1" customWidth="1"/>
    <col min="22" max="22" width="18.875" style="0" bestFit="1" customWidth="1"/>
    <col min="23" max="23" width="20.375" style="0" bestFit="1" customWidth="1"/>
    <col min="24" max="24" width="19.375" style="0" bestFit="1" customWidth="1"/>
    <col min="25" max="25" width="26.25390625" style="0" bestFit="1" customWidth="1"/>
    <col min="26" max="26" width="18.875" style="0" bestFit="1" customWidth="1"/>
    <col min="27" max="27" width="20.375" style="0" bestFit="1" customWidth="1"/>
    <col min="28" max="28" width="19.375" style="0" bestFit="1" customWidth="1"/>
    <col min="29" max="29" width="26.25390625" style="0" bestFit="1" customWidth="1"/>
    <col min="30" max="30" width="18.875" style="0" bestFit="1" customWidth="1"/>
    <col min="31" max="31" width="20.375" style="0" bestFit="1" customWidth="1"/>
    <col min="32" max="32" width="19.375" style="0" bestFit="1" customWidth="1"/>
    <col min="33" max="33" width="26.25390625" style="0" bestFit="1" customWidth="1"/>
    <col min="34" max="34" width="18.875" style="0" bestFit="1" customWidth="1"/>
  </cols>
  <sheetData>
    <row r="1" spans="1:34" ht="12.75">
      <c r="A1" t="s">
        <v>184</v>
      </c>
      <c r="B1" t="s">
        <v>185</v>
      </c>
      <c r="C1" t="s">
        <v>186</v>
      </c>
      <c r="D1" t="s">
        <v>187</v>
      </c>
      <c r="E1" t="s">
        <v>188</v>
      </c>
      <c r="F1" t="s">
        <v>189</v>
      </c>
      <c r="G1" t="s">
        <v>190</v>
      </c>
      <c r="H1" t="s">
        <v>191</v>
      </c>
      <c r="I1" t="s">
        <v>192</v>
      </c>
      <c r="J1" t="s">
        <v>3</v>
      </c>
      <c r="K1" t="s">
        <v>193</v>
      </c>
      <c r="L1" t="s">
        <v>194</v>
      </c>
      <c r="M1" t="s">
        <v>195</v>
      </c>
      <c r="N1" t="s">
        <v>196</v>
      </c>
      <c r="O1" t="s">
        <v>197</v>
      </c>
      <c r="P1" t="s">
        <v>198</v>
      </c>
      <c r="Q1" t="s">
        <v>199</v>
      </c>
      <c r="R1" t="s">
        <v>200</v>
      </c>
      <c r="S1" t="s">
        <v>201</v>
      </c>
      <c r="T1" t="s">
        <v>202</v>
      </c>
      <c r="U1" t="s">
        <v>203</v>
      </c>
      <c r="V1" t="s">
        <v>204</v>
      </c>
      <c r="W1" t="s">
        <v>205</v>
      </c>
      <c r="X1" t="s">
        <v>206</v>
      </c>
      <c r="Y1" t="s">
        <v>207</v>
      </c>
      <c r="Z1" t="s">
        <v>208</v>
      </c>
      <c r="AA1" t="s">
        <v>209</v>
      </c>
      <c r="AB1" t="s">
        <v>210</v>
      </c>
      <c r="AC1" t="s">
        <v>211</v>
      </c>
      <c r="AD1" t="s">
        <v>212</v>
      </c>
      <c r="AE1" t="s">
        <v>213</v>
      </c>
      <c r="AF1" t="s">
        <v>214</v>
      </c>
      <c r="AG1" t="s">
        <v>215</v>
      </c>
      <c r="AH1" t="s">
        <v>216</v>
      </c>
    </row>
    <row r="2" spans="1:31" ht="12.75">
      <c r="A2">
        <f>IF('女子申込入力'!AB14="","",'女子申込入力'!AB14)</f>
      </c>
      <c r="B2">
        <f>IF(A2="","",ROUNDDOWN(A2/100,0))</f>
      </c>
      <c r="E2">
        <f>A2</f>
      </c>
      <c r="F2">
        <f>IF(A2="","",'女子申込入力'!AC14)</f>
      </c>
      <c r="G2">
        <f>IF(A2="","",'女子申込入力'!AD14)</f>
      </c>
      <c r="I2">
        <f>IF(A2="","",'女子申込入力'!AM14)</f>
      </c>
      <c r="J2">
        <f>IF(A2="","",'女子申込入力'!AE14)</f>
      </c>
      <c r="K2">
        <f>IF(A2="","",LEFT('女子申込入力'!AL14,4))</f>
      </c>
      <c r="L2">
        <f>IF(A2="","",RIGHT('女子申込入力'!AL14,4))</f>
      </c>
      <c r="O2">
        <f>IF(A2="","",IF('女子申込入力'!AG14="","",'女子申込入力'!AG14))</f>
      </c>
      <c r="S2">
        <f>IF(A2="","",IF('女子申込入力'!AH14="","",'女子申込入力'!AH14))</f>
      </c>
      <c r="W2">
        <f>IF(A2="","",IF('女子申込入力'!AI14="","",'女子申込入力'!AI14))</f>
      </c>
      <c r="AA2">
        <f>IF(A2="","",IF('女子申込入力'!AJ14="","",'女子申込入力'!AJ14))</f>
      </c>
      <c r="AE2">
        <f>IF(A2="","",IF('女子申込入力'!AK14="","",'女子申込入力'!AK14))</f>
      </c>
    </row>
    <row r="3" spans="1:31" ht="12.75">
      <c r="A3">
        <f>IF('女子申込入力'!AB15="","",'女子申込入力'!AB15)</f>
      </c>
      <c r="B3">
        <f aca="true" t="shared" si="0" ref="B3:B61">IF(A3="","",ROUNDDOWN(A3/100,0))</f>
      </c>
      <c r="E3">
        <f aca="true" t="shared" si="1" ref="E3:E61">A3</f>
      </c>
      <c r="F3">
        <f>IF(A3="","",'女子申込入力'!AC15)</f>
      </c>
      <c r="G3">
        <f>IF(A3="","",'女子申込入力'!AD15)</f>
      </c>
      <c r="I3">
        <f>IF(A3="","",'女子申込入力'!AM15)</f>
      </c>
      <c r="J3">
        <f>IF(A3="","",'女子申込入力'!AE15)</f>
      </c>
      <c r="K3">
        <f>IF(A3="","",LEFT('女子申込入力'!AL15,4))</f>
      </c>
      <c r="L3">
        <f>IF(A3="","",RIGHT('女子申込入力'!AL15,4))</f>
      </c>
      <c r="O3">
        <f>IF(A3="","",IF('女子申込入力'!AG15="","",'女子申込入力'!AG15))</f>
      </c>
      <c r="S3">
        <f>IF(A3="","",IF('女子申込入力'!AH15="","",'女子申込入力'!AH15))</f>
      </c>
      <c r="W3">
        <f>IF(A3="","",IF('女子申込入力'!AI15="","",'女子申込入力'!AI15))</f>
      </c>
      <c r="AA3">
        <f>IF(A3="","",IF('女子申込入力'!AJ15="","",'女子申込入力'!AJ15))</f>
      </c>
      <c r="AE3">
        <f>IF(A3="","",IF('女子申込入力'!AK15="","",'女子申込入力'!AK15))</f>
      </c>
    </row>
    <row r="4" spans="1:31" ht="12.75">
      <c r="A4">
        <f>IF('女子申込入力'!AB16="","",'女子申込入力'!AB16)</f>
      </c>
      <c r="B4">
        <f t="shared" si="0"/>
      </c>
      <c r="E4">
        <f t="shared" si="1"/>
      </c>
      <c r="F4">
        <f>IF(A4="","",'女子申込入力'!AC16)</f>
      </c>
      <c r="G4">
        <f>IF(A4="","",'女子申込入力'!AD16)</f>
      </c>
      <c r="I4">
        <f>IF(A4="","",'女子申込入力'!AM16)</f>
      </c>
      <c r="J4">
        <f>IF(A4="","",'女子申込入力'!AE16)</f>
      </c>
      <c r="K4">
        <f>IF(A4="","",LEFT('女子申込入力'!AL16,4))</f>
      </c>
      <c r="L4">
        <f>IF(A4="","",RIGHT('女子申込入力'!AL16,4))</f>
      </c>
      <c r="O4">
        <f>IF(A4="","",IF('女子申込入力'!AG16="","",'女子申込入力'!AG16))</f>
      </c>
      <c r="S4">
        <f>IF(A4="","",IF('女子申込入力'!AH16="","",'女子申込入力'!AH16))</f>
      </c>
      <c r="W4">
        <f>IF(A4="","",IF('女子申込入力'!AI16="","",'女子申込入力'!AI16))</f>
      </c>
      <c r="AA4">
        <f>IF(A4="","",IF('女子申込入力'!AJ16="","",'女子申込入力'!AJ16))</f>
      </c>
      <c r="AE4">
        <f>IF(A4="","",IF('女子申込入力'!AK16="","",'女子申込入力'!AK16))</f>
      </c>
    </row>
    <row r="5" spans="1:31" ht="12.75">
      <c r="A5">
        <f>IF('女子申込入力'!AB17="","",'女子申込入力'!AB17)</f>
      </c>
      <c r="B5">
        <f t="shared" si="0"/>
      </c>
      <c r="E5">
        <f t="shared" si="1"/>
      </c>
      <c r="F5">
        <f>IF(A5="","",'女子申込入力'!AC17)</f>
      </c>
      <c r="G5">
        <f>IF(A5="","",'女子申込入力'!AD17)</f>
      </c>
      <c r="I5">
        <f>IF(A5="","",'女子申込入力'!AM17)</f>
      </c>
      <c r="J5">
        <f>IF(A5="","",'女子申込入力'!AE17)</f>
      </c>
      <c r="K5">
        <f>IF(A5="","",LEFT('女子申込入力'!AL17,4))</f>
      </c>
      <c r="L5">
        <f>IF(A5="","",RIGHT('女子申込入力'!AL17,4))</f>
      </c>
      <c r="O5">
        <f>IF(A5="","",IF('女子申込入力'!AG17="","",'女子申込入力'!AG17))</f>
      </c>
      <c r="S5">
        <f>IF(A5="","",IF('女子申込入力'!AH17="","",'女子申込入力'!AH17))</f>
      </c>
      <c r="W5">
        <f>IF(A5="","",IF('女子申込入力'!AI17="","",'女子申込入力'!AI17))</f>
      </c>
      <c r="AA5">
        <f>IF(A5="","",IF('女子申込入力'!AJ17="","",'女子申込入力'!AJ17))</f>
      </c>
      <c r="AE5">
        <f>IF(A5="","",IF('女子申込入力'!AK17="","",'女子申込入力'!AK17))</f>
      </c>
    </row>
    <row r="6" spans="1:31" ht="12.75">
      <c r="A6">
        <f>IF('女子申込入力'!AB18="","",'女子申込入力'!AB18)</f>
      </c>
      <c r="B6">
        <f t="shared" si="0"/>
      </c>
      <c r="E6">
        <f t="shared" si="1"/>
      </c>
      <c r="F6">
        <f>IF(A6="","",'女子申込入力'!AC18)</f>
      </c>
      <c r="G6">
        <f>IF(A6="","",'女子申込入力'!AD18)</f>
      </c>
      <c r="I6">
        <f>IF(A6="","",'女子申込入力'!AM18)</f>
      </c>
      <c r="J6">
        <f>IF(A6="","",'女子申込入力'!AE18)</f>
      </c>
      <c r="K6">
        <f>IF(A6="","",LEFT('女子申込入力'!AL18,4))</f>
      </c>
      <c r="L6">
        <f>IF(A6="","",RIGHT('女子申込入力'!AL18,4))</f>
      </c>
      <c r="O6">
        <f>IF(A6="","",IF('女子申込入力'!AG18="","",'女子申込入力'!AG18))</f>
      </c>
      <c r="S6">
        <f>IF(A6="","",IF('女子申込入力'!AH18="","",'女子申込入力'!AH18))</f>
      </c>
      <c r="W6">
        <f>IF(A6="","",IF('女子申込入力'!AI18="","",'女子申込入力'!AI18))</f>
      </c>
      <c r="AA6">
        <f>IF(A6="","",IF('女子申込入力'!AJ18="","",'女子申込入力'!AJ18))</f>
      </c>
      <c r="AE6">
        <f>IF(A6="","",IF('女子申込入力'!AK18="","",'女子申込入力'!AK18))</f>
      </c>
    </row>
    <row r="7" spans="1:31" ht="12.75">
      <c r="A7">
        <f>IF('女子申込入力'!AB19="","",'女子申込入力'!AB19)</f>
      </c>
      <c r="B7">
        <f t="shared" si="0"/>
      </c>
      <c r="E7">
        <f t="shared" si="1"/>
      </c>
      <c r="F7">
        <f>IF(A7="","",'女子申込入力'!AC19)</f>
      </c>
      <c r="G7">
        <f>IF(A7="","",'女子申込入力'!AD19)</f>
      </c>
      <c r="I7">
        <f>IF(A7="","",'女子申込入力'!AM19)</f>
      </c>
      <c r="J7">
        <f>IF(A7="","",'女子申込入力'!AE19)</f>
      </c>
      <c r="K7">
        <f>IF(A7="","",LEFT('女子申込入力'!AL19,4))</f>
      </c>
      <c r="L7">
        <f>IF(A7="","",RIGHT('女子申込入力'!AL19,4))</f>
      </c>
      <c r="O7">
        <f>IF(A7="","",IF('女子申込入力'!AG19="","",'女子申込入力'!AG19))</f>
      </c>
      <c r="S7">
        <f>IF(A7="","",IF('女子申込入力'!AH19="","",'女子申込入力'!AH19))</f>
      </c>
      <c r="W7">
        <f>IF(A7="","",IF('女子申込入力'!AI19="","",'女子申込入力'!AI19))</f>
      </c>
      <c r="AA7">
        <f>IF(A7="","",IF('女子申込入力'!AJ19="","",'女子申込入力'!AJ19))</f>
      </c>
      <c r="AE7">
        <f>IF(A7="","",IF('女子申込入力'!AK19="","",'女子申込入力'!AK19))</f>
      </c>
    </row>
    <row r="8" spans="1:31" ht="12.75">
      <c r="A8">
        <f>IF('女子申込入力'!AB20="","",'女子申込入力'!AB20)</f>
      </c>
      <c r="B8">
        <f t="shared" si="0"/>
      </c>
      <c r="E8">
        <f t="shared" si="1"/>
      </c>
      <c r="F8">
        <f>IF(A8="","",'女子申込入力'!AC20)</f>
      </c>
      <c r="G8">
        <f>IF(A8="","",'女子申込入力'!AD20)</f>
      </c>
      <c r="I8">
        <f>IF(A8="","",'女子申込入力'!AM20)</f>
      </c>
      <c r="J8">
        <f>IF(A8="","",'女子申込入力'!AE20)</f>
      </c>
      <c r="K8">
        <f>IF(A8="","",LEFT('女子申込入力'!AL20,4))</f>
      </c>
      <c r="L8">
        <f>IF(A8="","",RIGHT('女子申込入力'!AL20,4))</f>
      </c>
      <c r="O8">
        <f>IF(A8="","",IF('女子申込入力'!AG20="","",'女子申込入力'!AG20))</f>
      </c>
      <c r="S8">
        <f>IF(A8="","",IF('女子申込入力'!AH20="","",'女子申込入力'!AH20))</f>
      </c>
      <c r="W8">
        <f>IF(A8="","",IF('女子申込入力'!AI20="","",'女子申込入力'!AI20))</f>
      </c>
      <c r="AA8">
        <f>IF(A8="","",IF('女子申込入力'!AJ20="","",'女子申込入力'!AJ20))</f>
      </c>
      <c r="AE8">
        <f>IF(A8="","",IF('女子申込入力'!AK20="","",'女子申込入力'!AK20))</f>
      </c>
    </row>
    <row r="9" spans="1:31" ht="12.75">
      <c r="A9">
        <f>IF('女子申込入力'!AB21="","",'女子申込入力'!AB21)</f>
      </c>
      <c r="B9">
        <f t="shared" si="0"/>
      </c>
      <c r="E9">
        <f t="shared" si="1"/>
      </c>
      <c r="F9">
        <f>IF(A9="","",'女子申込入力'!AC21)</f>
      </c>
      <c r="G9">
        <f>IF(A9="","",'女子申込入力'!AD21)</f>
      </c>
      <c r="I9">
        <f>IF(A9="","",'女子申込入力'!AM21)</f>
      </c>
      <c r="J9">
        <f>IF(A9="","",'女子申込入力'!AE21)</f>
      </c>
      <c r="K9">
        <f>IF(A9="","",LEFT('女子申込入力'!AL21,4))</f>
      </c>
      <c r="L9">
        <f>IF(A9="","",RIGHT('女子申込入力'!AL21,4))</f>
      </c>
      <c r="O9">
        <f>IF(A9="","",IF('女子申込入力'!AG21="","",'女子申込入力'!AG21))</f>
      </c>
      <c r="S9">
        <f>IF(A9="","",IF('女子申込入力'!AH21="","",'女子申込入力'!AH21))</f>
      </c>
      <c r="W9">
        <f>IF(A9="","",IF('女子申込入力'!AI21="","",'女子申込入力'!AI21))</f>
      </c>
      <c r="AA9">
        <f>IF(A9="","",IF('女子申込入力'!AJ21="","",'女子申込入力'!AJ21))</f>
      </c>
      <c r="AE9">
        <f>IF(A9="","",IF('女子申込入力'!AK21="","",'女子申込入力'!AK21))</f>
      </c>
    </row>
    <row r="10" spans="1:31" ht="12.75">
      <c r="A10">
        <f>IF('女子申込入力'!AB22="","",'女子申込入力'!AB22)</f>
      </c>
      <c r="B10">
        <f t="shared" si="0"/>
      </c>
      <c r="E10">
        <f t="shared" si="1"/>
      </c>
      <c r="F10">
        <f>IF(A10="","",'女子申込入力'!AC22)</f>
      </c>
      <c r="G10">
        <f>IF(A10="","",'女子申込入力'!AD22)</f>
      </c>
      <c r="I10">
        <f>IF(A10="","",'女子申込入力'!AM22)</f>
      </c>
      <c r="J10">
        <f>IF(A10="","",'女子申込入力'!AE22)</f>
      </c>
      <c r="K10">
        <f>IF(A10="","",LEFT('女子申込入力'!AL22,4))</f>
      </c>
      <c r="L10">
        <f>IF(A10="","",RIGHT('女子申込入力'!AL22,4))</f>
      </c>
      <c r="O10">
        <f>IF(A10="","",IF('女子申込入力'!AG22="","",'女子申込入力'!AG22))</f>
      </c>
      <c r="S10">
        <f>IF(A10="","",IF('女子申込入力'!AH22="","",'女子申込入力'!AH22))</f>
      </c>
      <c r="W10">
        <f>IF(A10="","",IF('女子申込入力'!AI22="","",'女子申込入力'!AI22))</f>
      </c>
      <c r="AA10">
        <f>IF(A10="","",IF('女子申込入力'!AJ22="","",'女子申込入力'!AJ22))</f>
      </c>
      <c r="AE10">
        <f>IF(A10="","",IF('女子申込入力'!AK22="","",'女子申込入力'!AK22))</f>
      </c>
    </row>
    <row r="11" spans="1:31" ht="12.75">
      <c r="A11">
        <f>IF('女子申込入力'!AB23="","",'女子申込入力'!AB23)</f>
      </c>
      <c r="B11">
        <f t="shared" si="0"/>
      </c>
      <c r="E11">
        <f t="shared" si="1"/>
      </c>
      <c r="F11">
        <f>IF(A11="","",'女子申込入力'!AC23)</f>
      </c>
      <c r="G11">
        <f>IF(A11="","",'女子申込入力'!AD23)</f>
      </c>
      <c r="I11">
        <f>IF(A11="","",'女子申込入力'!AM23)</f>
      </c>
      <c r="J11">
        <f>IF(A11="","",'女子申込入力'!AE23)</f>
      </c>
      <c r="K11">
        <f>IF(A11="","",LEFT('女子申込入力'!AL23,4))</f>
      </c>
      <c r="L11">
        <f>IF(A11="","",RIGHT('女子申込入力'!AL23,4))</f>
      </c>
      <c r="O11">
        <f>IF(A11="","",IF('女子申込入力'!AG23="","",'女子申込入力'!AG23))</f>
      </c>
      <c r="S11">
        <f>IF(A11="","",IF('女子申込入力'!AH23="","",'女子申込入力'!AH23))</f>
      </c>
      <c r="W11">
        <f>IF(A11="","",IF('女子申込入力'!AI23="","",'女子申込入力'!AI23))</f>
      </c>
      <c r="AA11">
        <f>IF(A11="","",IF('女子申込入力'!AJ23="","",'女子申込入力'!AJ23))</f>
      </c>
      <c r="AE11">
        <f>IF(A11="","",IF('女子申込入力'!AK23="","",'女子申込入力'!AK23))</f>
      </c>
    </row>
    <row r="12" spans="1:31" ht="12.75">
      <c r="A12">
        <f>IF('女子申込入力'!AB24="","",'女子申込入力'!AB24)</f>
      </c>
      <c r="B12">
        <f t="shared" si="0"/>
      </c>
      <c r="E12">
        <f t="shared" si="1"/>
      </c>
      <c r="F12">
        <f>IF(A12="","",'女子申込入力'!AC24)</f>
      </c>
      <c r="G12">
        <f>IF(A12="","",'女子申込入力'!AD24)</f>
      </c>
      <c r="I12">
        <f>IF(A12="","",'女子申込入力'!AM24)</f>
      </c>
      <c r="J12">
        <f>IF(A12="","",'女子申込入力'!AE24)</f>
      </c>
      <c r="K12">
        <f>IF(A12="","",LEFT('女子申込入力'!AL24,4))</f>
      </c>
      <c r="L12">
        <f>IF(A12="","",RIGHT('女子申込入力'!AL24,4))</f>
      </c>
      <c r="O12">
        <f>IF(A12="","",IF('女子申込入力'!AG24="","",'女子申込入力'!AG24))</f>
      </c>
      <c r="S12">
        <f>IF(A12="","",IF('女子申込入力'!AH24="","",'女子申込入力'!AH24))</f>
      </c>
      <c r="W12">
        <f>IF(A12="","",IF('女子申込入力'!AI24="","",'女子申込入力'!AI24))</f>
      </c>
      <c r="AA12">
        <f>IF(A12="","",IF('女子申込入力'!AJ24="","",'女子申込入力'!AJ24))</f>
      </c>
      <c r="AE12">
        <f>IF(A12="","",IF('女子申込入力'!AK24="","",'女子申込入力'!AK24))</f>
      </c>
    </row>
    <row r="13" spans="1:31" ht="12.75">
      <c r="A13">
        <f>IF('女子申込入力'!AB25="","",'女子申込入力'!AB25)</f>
      </c>
      <c r="B13">
        <f t="shared" si="0"/>
      </c>
      <c r="E13">
        <f t="shared" si="1"/>
      </c>
      <c r="F13">
        <f>IF(A13="","",'女子申込入力'!AC25)</f>
      </c>
      <c r="G13">
        <f>IF(A13="","",'女子申込入力'!AD25)</f>
      </c>
      <c r="I13">
        <f>IF(A13="","",'女子申込入力'!AM25)</f>
      </c>
      <c r="J13">
        <f>IF(A13="","",'女子申込入力'!AE25)</f>
      </c>
      <c r="K13">
        <f>IF(A13="","",LEFT('女子申込入力'!AL25,4))</f>
      </c>
      <c r="L13">
        <f>IF(A13="","",RIGHT('女子申込入力'!AL25,4))</f>
      </c>
      <c r="O13">
        <f>IF(A13="","",IF('女子申込入力'!AG25="","",'女子申込入力'!AG25))</f>
      </c>
      <c r="S13">
        <f>IF(A13="","",IF('女子申込入力'!AH25="","",'女子申込入力'!AH25))</f>
      </c>
      <c r="W13">
        <f>IF(A13="","",IF('女子申込入力'!AI25="","",'女子申込入力'!AI25))</f>
      </c>
      <c r="AA13">
        <f>IF(A13="","",IF('女子申込入力'!AJ25="","",'女子申込入力'!AJ25))</f>
      </c>
      <c r="AE13">
        <f>IF(A13="","",IF('女子申込入力'!AK25="","",'女子申込入力'!AK25))</f>
      </c>
    </row>
    <row r="14" spans="1:31" ht="12.75">
      <c r="A14">
        <f>IF('女子申込入力'!AB26="","",'女子申込入力'!AB26)</f>
      </c>
      <c r="B14">
        <f t="shared" si="0"/>
      </c>
      <c r="E14">
        <f t="shared" si="1"/>
      </c>
      <c r="F14">
        <f>IF(A14="","",'女子申込入力'!AC26)</f>
      </c>
      <c r="G14">
        <f>IF(A14="","",'女子申込入力'!AD26)</f>
      </c>
      <c r="I14">
        <f>IF(A14="","",'女子申込入力'!AM26)</f>
      </c>
      <c r="J14">
        <f>IF(A14="","",'女子申込入力'!AE26)</f>
      </c>
      <c r="K14">
        <f>IF(A14="","",LEFT('女子申込入力'!AL26,4))</f>
      </c>
      <c r="L14">
        <f>IF(A14="","",RIGHT('女子申込入力'!AL26,4))</f>
      </c>
      <c r="O14">
        <f>IF(A14="","",IF('女子申込入力'!AG26="","",'女子申込入力'!AG26))</f>
      </c>
      <c r="S14">
        <f>IF(A14="","",IF('女子申込入力'!AH26="","",'女子申込入力'!AH26))</f>
      </c>
      <c r="W14">
        <f>IF(A14="","",IF('女子申込入力'!AI26="","",'女子申込入力'!AI26))</f>
      </c>
      <c r="AA14">
        <f>IF(A14="","",IF('女子申込入力'!AJ26="","",'女子申込入力'!AJ26))</f>
      </c>
      <c r="AE14">
        <f>IF(A14="","",IF('女子申込入力'!AK26="","",'女子申込入力'!AK26))</f>
      </c>
    </row>
    <row r="15" spans="1:31" ht="12.75">
      <c r="A15">
        <f>IF('女子申込入力'!AB27="","",'女子申込入力'!AB27)</f>
      </c>
      <c r="B15">
        <f t="shared" si="0"/>
      </c>
      <c r="E15">
        <f t="shared" si="1"/>
      </c>
      <c r="F15">
        <f>IF(A15="","",'女子申込入力'!AC27)</f>
      </c>
      <c r="G15">
        <f>IF(A15="","",'女子申込入力'!AD27)</f>
      </c>
      <c r="I15">
        <f>IF(A15="","",'女子申込入力'!AM27)</f>
      </c>
      <c r="J15">
        <f>IF(A15="","",'女子申込入力'!AE27)</f>
      </c>
      <c r="K15">
        <f>IF(A15="","",LEFT('女子申込入力'!AL27,4))</f>
      </c>
      <c r="L15">
        <f>IF(A15="","",RIGHT('女子申込入力'!AL27,4))</f>
      </c>
      <c r="O15">
        <f>IF(A15="","",IF('女子申込入力'!AG27="","",'女子申込入力'!AG27))</f>
      </c>
      <c r="S15">
        <f>IF(A15="","",IF('女子申込入力'!AH27="","",'女子申込入力'!AH27))</f>
      </c>
      <c r="W15">
        <f>IF(A15="","",IF('女子申込入力'!AI27="","",'女子申込入力'!AI27))</f>
      </c>
      <c r="AA15">
        <f>IF(A15="","",IF('女子申込入力'!AJ27="","",'女子申込入力'!AJ27))</f>
      </c>
      <c r="AE15">
        <f>IF(A15="","",IF('女子申込入力'!AK27="","",'女子申込入力'!AK27))</f>
      </c>
    </row>
    <row r="16" spans="1:31" ht="12.75">
      <c r="A16">
        <f>IF('女子申込入力'!AB28="","",'女子申込入力'!AB28)</f>
      </c>
      <c r="B16">
        <f t="shared" si="0"/>
      </c>
      <c r="E16">
        <f t="shared" si="1"/>
      </c>
      <c r="F16">
        <f>IF(A16="","",'女子申込入力'!AC28)</f>
      </c>
      <c r="G16">
        <f>IF(A16="","",'女子申込入力'!AD28)</f>
      </c>
      <c r="I16">
        <f>IF(A16="","",'女子申込入力'!AM28)</f>
      </c>
      <c r="J16">
        <f>IF(A16="","",'女子申込入力'!AE28)</f>
      </c>
      <c r="K16">
        <f>IF(A16="","",LEFT('女子申込入力'!AL28,4))</f>
      </c>
      <c r="L16">
        <f>IF(A16="","",RIGHT('女子申込入力'!AL28,4))</f>
      </c>
      <c r="O16">
        <f>IF(A16="","",IF('女子申込入力'!AG28="","",'女子申込入力'!AG28))</f>
      </c>
      <c r="S16">
        <f>IF(A16="","",IF('女子申込入力'!AH28="","",'女子申込入力'!AH28))</f>
      </c>
      <c r="W16">
        <f>IF(A16="","",IF('女子申込入力'!AI28="","",'女子申込入力'!AI28))</f>
      </c>
      <c r="AA16">
        <f>IF(A16="","",IF('女子申込入力'!AJ28="","",'女子申込入力'!AJ28))</f>
      </c>
      <c r="AE16">
        <f>IF(A16="","",IF('女子申込入力'!AK28="","",'女子申込入力'!AK28))</f>
      </c>
    </row>
    <row r="17" spans="1:31" ht="12.75">
      <c r="A17">
        <f>IF('女子申込入力'!AB29="","",'女子申込入力'!AB29)</f>
      </c>
      <c r="B17">
        <f t="shared" si="0"/>
      </c>
      <c r="E17">
        <f t="shared" si="1"/>
      </c>
      <c r="F17">
        <f>IF(A17="","",'女子申込入力'!AC29)</f>
      </c>
      <c r="G17">
        <f>IF(A17="","",'女子申込入力'!AD29)</f>
      </c>
      <c r="I17">
        <f>IF(A17="","",'女子申込入力'!AM29)</f>
      </c>
      <c r="J17">
        <f>IF(A17="","",'女子申込入力'!AE29)</f>
      </c>
      <c r="K17">
        <f>IF(A17="","",LEFT('女子申込入力'!AL29,4))</f>
      </c>
      <c r="L17">
        <f>IF(A17="","",RIGHT('女子申込入力'!AL29,4))</f>
      </c>
      <c r="O17">
        <f>IF(A17="","",IF('女子申込入力'!AG29="","",'女子申込入力'!AG29))</f>
      </c>
      <c r="S17">
        <f>IF(A17="","",IF('女子申込入力'!AH29="","",'女子申込入力'!AH29))</f>
      </c>
      <c r="W17">
        <f>IF(A17="","",IF('女子申込入力'!AI29="","",'女子申込入力'!AI29))</f>
      </c>
      <c r="AA17">
        <f>IF(A17="","",IF('女子申込入力'!AJ29="","",'女子申込入力'!AJ29))</f>
      </c>
      <c r="AE17">
        <f>IF(A17="","",IF('女子申込入力'!AK29="","",'女子申込入力'!AK29))</f>
      </c>
    </row>
    <row r="18" spans="1:31" ht="12.75">
      <c r="A18">
        <f>IF('女子申込入力'!AB30="","",'女子申込入力'!AB30)</f>
      </c>
      <c r="B18">
        <f t="shared" si="0"/>
      </c>
      <c r="E18">
        <f t="shared" si="1"/>
      </c>
      <c r="F18">
        <f>IF(A18="","",'女子申込入力'!AC30)</f>
      </c>
      <c r="G18">
        <f>IF(A18="","",'女子申込入力'!AD30)</f>
      </c>
      <c r="I18">
        <f>IF(A18="","",'女子申込入力'!AM30)</f>
      </c>
      <c r="J18">
        <f>IF(A18="","",'女子申込入力'!AE30)</f>
      </c>
      <c r="K18">
        <f>IF(A18="","",LEFT('女子申込入力'!AL30,4))</f>
      </c>
      <c r="L18">
        <f>IF(A18="","",RIGHT('女子申込入力'!AL30,4))</f>
      </c>
      <c r="O18">
        <f>IF(A18="","",IF('女子申込入力'!AG30="","",'女子申込入力'!AG30))</f>
      </c>
      <c r="S18">
        <f>IF(A18="","",IF('女子申込入力'!AH30="","",'女子申込入力'!AH30))</f>
      </c>
      <c r="W18">
        <f>IF(A18="","",IF('女子申込入力'!AI30="","",'女子申込入力'!AI30))</f>
      </c>
      <c r="AA18">
        <f>IF(A18="","",IF('女子申込入力'!AJ30="","",'女子申込入力'!AJ30))</f>
      </c>
      <c r="AE18">
        <f>IF(A18="","",IF('女子申込入力'!AK30="","",'女子申込入力'!AK30))</f>
      </c>
    </row>
    <row r="19" spans="1:31" ht="12.75">
      <c r="A19">
        <f>IF('女子申込入力'!AB31="","",'女子申込入力'!AB31)</f>
      </c>
      <c r="B19">
        <f t="shared" si="0"/>
      </c>
      <c r="E19">
        <f t="shared" si="1"/>
      </c>
      <c r="F19">
        <f>IF(A19="","",'女子申込入力'!AC31)</f>
      </c>
      <c r="G19">
        <f>IF(A19="","",'女子申込入力'!AD31)</f>
      </c>
      <c r="I19">
        <f>IF(A19="","",'女子申込入力'!AM31)</f>
      </c>
      <c r="J19">
        <f>IF(A19="","",'女子申込入力'!AE31)</f>
      </c>
      <c r="K19">
        <f>IF(A19="","",LEFT('女子申込入力'!AL31,4))</f>
      </c>
      <c r="L19">
        <f>IF(A19="","",RIGHT('女子申込入力'!AL31,4))</f>
      </c>
      <c r="O19">
        <f>IF(A19="","",IF('女子申込入力'!AG31="","",'女子申込入力'!AG31))</f>
      </c>
      <c r="S19">
        <f>IF(A19="","",IF('女子申込入力'!AH31="","",'女子申込入力'!AH31))</f>
      </c>
      <c r="W19">
        <f>IF(A19="","",IF('女子申込入力'!AI31="","",'女子申込入力'!AI31))</f>
      </c>
      <c r="AA19">
        <f>IF(A19="","",IF('女子申込入力'!AJ31="","",'女子申込入力'!AJ31))</f>
      </c>
      <c r="AE19">
        <f>IF(A19="","",IF('女子申込入力'!AK31="","",'女子申込入力'!AK31))</f>
      </c>
    </row>
    <row r="20" spans="1:31" ht="12.75">
      <c r="A20">
        <f>IF('女子申込入力'!AB32="","",'女子申込入力'!AB32)</f>
      </c>
      <c r="B20">
        <f t="shared" si="0"/>
      </c>
      <c r="E20">
        <f t="shared" si="1"/>
      </c>
      <c r="F20">
        <f>IF(A20="","",'女子申込入力'!AC32)</f>
      </c>
      <c r="G20">
        <f>IF(A20="","",'女子申込入力'!AD32)</f>
      </c>
      <c r="I20">
        <f>IF(A20="","",'女子申込入力'!AM32)</f>
      </c>
      <c r="J20">
        <f>IF(A20="","",'女子申込入力'!AE32)</f>
      </c>
      <c r="K20">
        <f>IF(A20="","",LEFT('女子申込入力'!AL32,4))</f>
      </c>
      <c r="L20">
        <f>IF(A20="","",RIGHT('女子申込入力'!AL32,4))</f>
      </c>
      <c r="O20">
        <f>IF(A20="","",IF('女子申込入力'!AG32="","",'女子申込入力'!AG32))</f>
      </c>
      <c r="S20">
        <f>IF(A20="","",IF('女子申込入力'!AH32="","",'女子申込入力'!AH32))</f>
      </c>
      <c r="W20">
        <f>IF(A20="","",IF('女子申込入力'!AI32="","",'女子申込入力'!AI32))</f>
      </c>
      <c r="AA20">
        <f>IF(A20="","",IF('女子申込入力'!AJ32="","",'女子申込入力'!AJ32))</f>
      </c>
      <c r="AE20">
        <f>IF(A20="","",IF('女子申込入力'!AK32="","",'女子申込入力'!AK32))</f>
      </c>
    </row>
    <row r="21" spans="1:31" ht="12.75">
      <c r="A21">
        <f>IF('女子申込入力'!AB33="","",'女子申込入力'!AB33)</f>
      </c>
      <c r="B21">
        <f t="shared" si="0"/>
      </c>
      <c r="E21">
        <f t="shared" si="1"/>
      </c>
      <c r="F21">
        <f>IF(A21="","",'女子申込入力'!AC33)</f>
      </c>
      <c r="G21">
        <f>IF(A21="","",'女子申込入力'!AD33)</f>
      </c>
      <c r="I21">
        <f>IF(A21="","",'女子申込入力'!AM33)</f>
      </c>
      <c r="J21">
        <f>IF(A21="","",'女子申込入力'!AE33)</f>
      </c>
      <c r="K21">
        <f>IF(A21="","",LEFT('女子申込入力'!AL33,4))</f>
      </c>
      <c r="L21">
        <f>IF(A21="","",RIGHT('女子申込入力'!AL33,4))</f>
      </c>
      <c r="O21">
        <f>IF(A21="","",IF('女子申込入力'!AG33="","",'女子申込入力'!AG33))</f>
      </c>
      <c r="S21">
        <f>IF(A21="","",IF('女子申込入力'!AH33="","",'女子申込入力'!AH33))</f>
      </c>
      <c r="W21">
        <f>IF(A21="","",IF('女子申込入力'!AI33="","",'女子申込入力'!AI33))</f>
      </c>
      <c r="AA21">
        <f>IF(A21="","",IF('女子申込入力'!AJ33="","",'女子申込入力'!AJ33))</f>
      </c>
      <c r="AE21">
        <f>IF(A21="","",IF('女子申込入力'!AK33="","",'女子申込入力'!AK33))</f>
      </c>
    </row>
    <row r="22" spans="1:31" ht="12.75">
      <c r="A22">
        <f>IF('女子申込入力'!AB34="","",'女子申込入力'!AB34)</f>
      </c>
      <c r="B22">
        <f t="shared" si="0"/>
      </c>
      <c r="E22">
        <f t="shared" si="1"/>
      </c>
      <c r="F22">
        <f>IF(A22="","",'女子申込入力'!AC34)</f>
      </c>
      <c r="G22">
        <f>IF(A22="","",'女子申込入力'!AD34)</f>
      </c>
      <c r="I22">
        <f>IF(A22="","",'女子申込入力'!AM34)</f>
      </c>
      <c r="J22">
        <f>IF(A22="","",'女子申込入力'!AE34)</f>
      </c>
      <c r="K22">
        <f>IF(A22="","",LEFT('女子申込入力'!AL34,4))</f>
      </c>
      <c r="L22">
        <f>IF(A22="","",RIGHT('女子申込入力'!AL34,4))</f>
      </c>
      <c r="O22">
        <f>IF(A22="","",IF('女子申込入力'!AG34="","",'女子申込入力'!AG34))</f>
      </c>
      <c r="S22">
        <f>IF(A22="","",IF('女子申込入力'!AH34="","",'女子申込入力'!AH34))</f>
      </c>
      <c r="W22">
        <f>IF(A22="","",IF('女子申込入力'!AI34="","",'女子申込入力'!AI34))</f>
      </c>
      <c r="AA22">
        <f>IF(A22="","",IF('女子申込入力'!AJ34="","",'女子申込入力'!AJ34))</f>
      </c>
      <c r="AE22">
        <f>IF(A22="","",IF('女子申込入力'!AK34="","",'女子申込入力'!AK34))</f>
      </c>
    </row>
    <row r="23" spans="1:31" ht="12.75">
      <c r="A23">
        <f>IF('女子申込入力'!AB35="","",'女子申込入力'!AB35)</f>
      </c>
      <c r="B23">
        <f t="shared" si="0"/>
      </c>
      <c r="E23">
        <f t="shared" si="1"/>
      </c>
      <c r="F23">
        <f>IF(A23="","",'女子申込入力'!AC35)</f>
      </c>
      <c r="G23">
        <f>IF(A23="","",'女子申込入力'!AD35)</f>
      </c>
      <c r="I23">
        <f>IF(A23="","",'女子申込入力'!AM35)</f>
      </c>
      <c r="J23">
        <f>IF(A23="","",'女子申込入力'!AE35)</f>
      </c>
      <c r="K23">
        <f>IF(A23="","",LEFT('女子申込入力'!AL35,4))</f>
      </c>
      <c r="L23">
        <f>IF(A23="","",RIGHT('女子申込入力'!AL35,4))</f>
      </c>
      <c r="O23">
        <f>IF(A23="","",IF('女子申込入力'!AG35="","",'女子申込入力'!AG35))</f>
      </c>
      <c r="S23">
        <f>IF(A23="","",IF('女子申込入力'!AH35="","",'女子申込入力'!AH35))</f>
      </c>
      <c r="W23">
        <f>IF(A23="","",IF('女子申込入力'!AI35="","",'女子申込入力'!AI35))</f>
      </c>
      <c r="AA23">
        <f>IF(A23="","",IF('女子申込入力'!AJ35="","",'女子申込入力'!AJ35))</f>
      </c>
      <c r="AE23">
        <f>IF(A23="","",IF('女子申込入力'!AK35="","",'女子申込入力'!AK35))</f>
      </c>
    </row>
    <row r="24" spans="1:31" ht="12.75">
      <c r="A24">
        <f>IF('女子申込入力'!AB36="","",'女子申込入力'!AB36)</f>
      </c>
      <c r="B24">
        <f t="shared" si="0"/>
      </c>
      <c r="E24">
        <f t="shared" si="1"/>
      </c>
      <c r="F24">
        <f>IF(A24="","",'女子申込入力'!AC36)</f>
      </c>
      <c r="G24">
        <f>IF(A24="","",'女子申込入力'!AD36)</f>
      </c>
      <c r="I24">
        <f>IF(A24="","",'女子申込入力'!AM36)</f>
      </c>
      <c r="J24">
        <f>IF(A24="","",'女子申込入力'!AE36)</f>
      </c>
      <c r="K24">
        <f>IF(A24="","",LEFT('女子申込入力'!AL36,4))</f>
      </c>
      <c r="L24">
        <f>IF(A24="","",RIGHT('女子申込入力'!AL36,4))</f>
      </c>
      <c r="O24">
        <f>IF(A24="","",IF('女子申込入力'!AG36="","",'女子申込入力'!AG36))</f>
      </c>
      <c r="S24">
        <f>IF(A24="","",IF('女子申込入力'!AH36="","",'女子申込入力'!AH36))</f>
      </c>
      <c r="W24">
        <f>IF(A24="","",IF('女子申込入力'!AI36="","",'女子申込入力'!AI36))</f>
      </c>
      <c r="AA24">
        <f>IF(A24="","",IF('女子申込入力'!AJ36="","",'女子申込入力'!AJ36))</f>
      </c>
      <c r="AE24">
        <f>IF(A24="","",IF('女子申込入力'!AK36="","",'女子申込入力'!AK36))</f>
      </c>
    </row>
    <row r="25" spans="1:31" ht="12.75">
      <c r="A25">
        <f>IF('女子申込入力'!AB37="","",'女子申込入力'!AB37)</f>
      </c>
      <c r="B25">
        <f t="shared" si="0"/>
      </c>
      <c r="E25">
        <f t="shared" si="1"/>
      </c>
      <c r="F25">
        <f>IF(A25="","",'女子申込入力'!AC37)</f>
      </c>
      <c r="G25">
        <f>IF(A25="","",'女子申込入力'!AD37)</f>
      </c>
      <c r="I25">
        <f>IF(A25="","",'女子申込入力'!AM37)</f>
      </c>
      <c r="J25">
        <f>IF(A25="","",'女子申込入力'!AE37)</f>
      </c>
      <c r="K25">
        <f>IF(A25="","",LEFT('女子申込入力'!AL37,4))</f>
      </c>
      <c r="L25">
        <f>IF(A25="","",RIGHT('女子申込入力'!AL37,4))</f>
      </c>
      <c r="O25">
        <f>IF(A25="","",IF('女子申込入力'!AG37="","",'女子申込入力'!AG37))</f>
      </c>
      <c r="S25">
        <f>IF(A25="","",IF('女子申込入力'!AH37="","",'女子申込入力'!AH37))</f>
      </c>
      <c r="W25">
        <f>IF(A25="","",IF('女子申込入力'!AI37="","",'女子申込入力'!AI37))</f>
      </c>
      <c r="AA25">
        <f>IF(A25="","",IF('女子申込入力'!AJ37="","",'女子申込入力'!AJ37))</f>
      </c>
      <c r="AE25">
        <f>IF(A25="","",IF('女子申込入力'!AK37="","",'女子申込入力'!AK37))</f>
      </c>
    </row>
    <row r="26" spans="1:31" ht="12.75">
      <c r="A26">
        <f>IF('女子申込入力'!AB38="","",'女子申込入力'!AB38)</f>
      </c>
      <c r="B26">
        <f t="shared" si="0"/>
      </c>
      <c r="E26">
        <f t="shared" si="1"/>
      </c>
      <c r="F26">
        <f>IF(A26="","",'女子申込入力'!AC38)</f>
      </c>
      <c r="G26">
        <f>IF(A26="","",'女子申込入力'!AD38)</f>
      </c>
      <c r="I26">
        <f>IF(A26="","",'女子申込入力'!AM38)</f>
      </c>
      <c r="J26">
        <f>IF(A26="","",'女子申込入力'!AE38)</f>
      </c>
      <c r="K26">
        <f>IF(A26="","",LEFT('女子申込入力'!AL38,4))</f>
      </c>
      <c r="L26">
        <f>IF(A26="","",RIGHT('女子申込入力'!AL38,4))</f>
      </c>
      <c r="O26">
        <f>IF(A26="","",IF('女子申込入力'!AG38="","",'女子申込入力'!AG38))</f>
      </c>
      <c r="S26">
        <f>IF(A26="","",IF('女子申込入力'!AH38="","",'女子申込入力'!AH38))</f>
      </c>
      <c r="W26">
        <f>IF(A26="","",IF('女子申込入力'!AI38="","",'女子申込入力'!AI38))</f>
      </c>
      <c r="AA26">
        <f>IF(A26="","",IF('女子申込入力'!AJ38="","",'女子申込入力'!AJ38))</f>
      </c>
      <c r="AE26">
        <f>IF(A26="","",IF('女子申込入力'!AK38="","",'女子申込入力'!AK38))</f>
      </c>
    </row>
    <row r="27" spans="1:31" ht="12.75">
      <c r="A27">
        <f>IF('女子申込入力'!AB39="","",'女子申込入力'!AB39)</f>
      </c>
      <c r="B27">
        <f t="shared" si="0"/>
      </c>
      <c r="E27">
        <f t="shared" si="1"/>
      </c>
      <c r="F27">
        <f>IF(A27="","",'女子申込入力'!AC39)</f>
      </c>
      <c r="G27">
        <f>IF(A27="","",'女子申込入力'!AD39)</f>
      </c>
      <c r="I27">
        <f>IF(A27="","",'女子申込入力'!AM39)</f>
      </c>
      <c r="J27">
        <f>IF(A27="","",'女子申込入力'!AE39)</f>
      </c>
      <c r="K27">
        <f>IF(A27="","",LEFT('女子申込入力'!AL39,4))</f>
      </c>
      <c r="L27">
        <f>IF(A27="","",RIGHT('女子申込入力'!AL39,4))</f>
      </c>
      <c r="O27">
        <f>IF(A27="","",IF('女子申込入力'!AG39="","",'女子申込入力'!AG39))</f>
      </c>
      <c r="S27">
        <f>IF(A27="","",IF('女子申込入力'!AH39="","",'女子申込入力'!AH39))</f>
      </c>
      <c r="W27">
        <f>IF(A27="","",IF('女子申込入力'!AI39="","",'女子申込入力'!AI39))</f>
      </c>
      <c r="AA27">
        <f>IF(A27="","",IF('女子申込入力'!AJ39="","",'女子申込入力'!AJ39))</f>
      </c>
      <c r="AE27">
        <f>IF(A27="","",IF('女子申込入力'!AK39="","",'女子申込入力'!AK39))</f>
      </c>
    </row>
    <row r="28" spans="1:31" ht="12.75">
      <c r="A28">
        <f>IF('女子申込入力'!AB40="","",'女子申込入力'!AB40)</f>
      </c>
      <c r="B28">
        <f t="shared" si="0"/>
      </c>
      <c r="E28">
        <f t="shared" si="1"/>
      </c>
      <c r="F28">
        <f>IF(A28="","",'女子申込入力'!AC40)</f>
      </c>
      <c r="G28">
        <f>IF(A28="","",'女子申込入力'!AD40)</f>
      </c>
      <c r="I28">
        <f>IF(A28="","",'女子申込入力'!AM40)</f>
      </c>
      <c r="J28">
        <f>IF(A28="","",'女子申込入力'!AE40)</f>
      </c>
      <c r="K28">
        <f>IF(A28="","",LEFT('女子申込入力'!AL40,4))</f>
      </c>
      <c r="L28">
        <f>IF(A28="","",RIGHT('女子申込入力'!AL40,4))</f>
      </c>
      <c r="O28">
        <f>IF(A28="","",IF('女子申込入力'!AG40="","",'女子申込入力'!AG40))</f>
      </c>
      <c r="S28">
        <f>IF(A28="","",IF('女子申込入力'!AH40="","",'女子申込入力'!AH40))</f>
      </c>
      <c r="W28">
        <f>IF(A28="","",IF('女子申込入力'!AI40="","",'女子申込入力'!AI40))</f>
      </c>
      <c r="AA28">
        <f>IF(A28="","",IF('女子申込入力'!AJ40="","",'女子申込入力'!AJ40))</f>
      </c>
      <c r="AE28">
        <f>IF(A28="","",IF('女子申込入力'!AK40="","",'女子申込入力'!AK40))</f>
      </c>
    </row>
    <row r="29" spans="1:31" ht="12.75">
      <c r="A29">
        <f>IF('女子申込入力'!AB41="","",'女子申込入力'!AB41)</f>
      </c>
      <c r="B29">
        <f t="shared" si="0"/>
      </c>
      <c r="E29">
        <f t="shared" si="1"/>
      </c>
      <c r="F29">
        <f>IF(A29="","",'女子申込入力'!AC41)</f>
      </c>
      <c r="G29">
        <f>IF(A29="","",'女子申込入力'!AD41)</f>
      </c>
      <c r="I29">
        <f>IF(A29="","",'女子申込入力'!AM41)</f>
      </c>
      <c r="J29">
        <f>IF(A29="","",'女子申込入力'!AE41)</f>
      </c>
      <c r="K29">
        <f>IF(A29="","",LEFT('女子申込入力'!AL41,4))</f>
      </c>
      <c r="L29">
        <f>IF(A29="","",RIGHT('女子申込入力'!AL41,4))</f>
      </c>
      <c r="O29">
        <f>IF(A29="","",IF('女子申込入力'!AG41="","",'女子申込入力'!AG41))</f>
      </c>
      <c r="S29">
        <f>IF(A29="","",IF('女子申込入力'!AH41="","",'女子申込入力'!AH41))</f>
      </c>
      <c r="W29">
        <f>IF(A29="","",IF('女子申込入力'!AI41="","",'女子申込入力'!AI41))</f>
      </c>
      <c r="AA29">
        <f>IF(A29="","",IF('女子申込入力'!AJ41="","",'女子申込入力'!AJ41))</f>
      </c>
      <c r="AE29">
        <f>IF(A29="","",IF('女子申込入力'!AK41="","",'女子申込入力'!AK41))</f>
      </c>
    </row>
    <row r="30" spans="1:31" ht="12.75">
      <c r="A30">
        <f>IF('女子申込入力'!AB42="","",'女子申込入力'!AB42)</f>
      </c>
      <c r="B30">
        <f t="shared" si="0"/>
      </c>
      <c r="E30">
        <f t="shared" si="1"/>
      </c>
      <c r="F30">
        <f>IF(A30="","",'女子申込入力'!AC42)</f>
      </c>
      <c r="G30">
        <f>IF(A30="","",'女子申込入力'!AD42)</f>
      </c>
      <c r="I30">
        <f>IF(A30="","",'女子申込入力'!AM42)</f>
      </c>
      <c r="J30">
        <f>IF(A30="","",'女子申込入力'!AE42)</f>
      </c>
      <c r="K30">
        <f>IF(A30="","",LEFT('女子申込入力'!AL42,4))</f>
      </c>
      <c r="L30">
        <f>IF(A30="","",RIGHT('女子申込入力'!AL42,4))</f>
      </c>
      <c r="O30">
        <f>IF(A30="","",IF('女子申込入力'!AG42="","",'女子申込入力'!AG42))</f>
      </c>
      <c r="S30">
        <f>IF(A30="","",IF('女子申込入力'!AH42="","",'女子申込入力'!AH42))</f>
      </c>
      <c r="W30">
        <f>IF(A30="","",IF('女子申込入力'!AI42="","",'女子申込入力'!AI42))</f>
      </c>
      <c r="AA30">
        <f>IF(A30="","",IF('女子申込入力'!AJ42="","",'女子申込入力'!AJ42))</f>
      </c>
      <c r="AE30">
        <f>IF(A30="","",IF('女子申込入力'!AK42="","",'女子申込入力'!AK42))</f>
      </c>
    </row>
    <row r="31" spans="1:31" ht="12.75">
      <c r="A31">
        <f>IF('女子申込入力'!AB43="","",'女子申込入力'!AB43)</f>
      </c>
      <c r="B31">
        <f t="shared" si="0"/>
      </c>
      <c r="E31">
        <f t="shared" si="1"/>
      </c>
      <c r="F31">
        <f>IF(A31="","",'女子申込入力'!AC43)</f>
      </c>
      <c r="G31">
        <f>IF(A31="","",'女子申込入力'!AD43)</f>
      </c>
      <c r="I31">
        <f>IF(A31="","",'女子申込入力'!AM43)</f>
      </c>
      <c r="J31">
        <f>IF(A31="","",'女子申込入力'!AE43)</f>
      </c>
      <c r="K31">
        <f>IF(A31="","",LEFT('女子申込入力'!AL43,4))</f>
      </c>
      <c r="L31">
        <f>IF(A31="","",RIGHT('女子申込入力'!AL43,4))</f>
      </c>
      <c r="O31">
        <f>IF(A31="","",IF('女子申込入力'!AG43="","",'女子申込入力'!AG43))</f>
      </c>
      <c r="S31">
        <f>IF(A31="","",IF('女子申込入力'!AH43="","",'女子申込入力'!AH43))</f>
      </c>
      <c r="W31">
        <f>IF(A31="","",IF('女子申込入力'!AI43="","",'女子申込入力'!AI43))</f>
      </c>
      <c r="AA31">
        <f>IF(A31="","",IF('女子申込入力'!AJ43="","",'女子申込入力'!AJ43))</f>
      </c>
      <c r="AE31">
        <f>IF(A31="","",IF('女子申込入力'!AK43="","",'女子申込入力'!AK43))</f>
      </c>
    </row>
    <row r="32" spans="1:31" ht="12.75">
      <c r="A32">
        <f>IF('女子申込入力'!AB44="","",'女子申込入力'!AB44)</f>
      </c>
      <c r="B32">
        <f t="shared" si="0"/>
      </c>
      <c r="E32">
        <f t="shared" si="1"/>
      </c>
      <c r="F32">
        <f>IF(A32="","",'女子申込入力'!AC44)</f>
      </c>
      <c r="G32">
        <f>IF(A32="","",'女子申込入力'!AD44)</f>
      </c>
      <c r="I32">
        <f>IF(A32="","",'女子申込入力'!AM44)</f>
      </c>
      <c r="J32">
        <f>IF(A32="","",'女子申込入力'!AE44)</f>
      </c>
      <c r="K32">
        <f>IF(A32="","",LEFT('女子申込入力'!AL44,4))</f>
      </c>
      <c r="L32">
        <f>IF(A32="","",RIGHT('女子申込入力'!AL44,4))</f>
      </c>
      <c r="O32">
        <f>IF(A32="","",IF('女子申込入力'!AG44="","",'女子申込入力'!AG44))</f>
      </c>
      <c r="S32">
        <f>IF(A32="","",IF('女子申込入力'!AH44="","",'女子申込入力'!AH44))</f>
      </c>
      <c r="W32">
        <f>IF(A32="","",IF('女子申込入力'!AI44="","",'女子申込入力'!AI44))</f>
      </c>
      <c r="AA32">
        <f>IF(A32="","",IF('女子申込入力'!AJ44="","",'女子申込入力'!AJ44))</f>
      </c>
      <c r="AE32">
        <f>IF(A32="","",IF('女子申込入力'!AK44="","",'女子申込入力'!AK44))</f>
      </c>
    </row>
    <row r="33" spans="1:31" ht="12.75">
      <c r="A33">
        <f>IF('女子申込入力'!AB45="","",'女子申込入力'!AB45)</f>
      </c>
      <c r="B33">
        <f t="shared" si="0"/>
      </c>
      <c r="E33">
        <f t="shared" si="1"/>
      </c>
      <c r="F33">
        <f>IF(A33="","",'女子申込入力'!AC45)</f>
      </c>
      <c r="G33">
        <f>IF(A33="","",'女子申込入力'!AD45)</f>
      </c>
      <c r="I33">
        <f>IF(A33="","",'女子申込入力'!AM45)</f>
      </c>
      <c r="J33">
        <f>IF(A33="","",'女子申込入力'!AE45)</f>
      </c>
      <c r="K33">
        <f>IF(A33="","",LEFT('女子申込入力'!AL45,4))</f>
      </c>
      <c r="L33">
        <f>IF(A33="","",RIGHT('女子申込入力'!AL45,4))</f>
      </c>
      <c r="O33">
        <f>IF(A33="","",IF('女子申込入力'!AG45="","",'女子申込入力'!AG45))</f>
      </c>
      <c r="S33">
        <f>IF(A33="","",IF('女子申込入力'!AH45="","",'女子申込入力'!AH45))</f>
      </c>
      <c r="W33">
        <f>IF(A33="","",IF('女子申込入力'!AI45="","",'女子申込入力'!AI45))</f>
      </c>
      <c r="AA33">
        <f>IF(A33="","",IF('女子申込入力'!AJ45="","",'女子申込入力'!AJ45))</f>
      </c>
      <c r="AE33">
        <f>IF(A33="","",IF('女子申込入力'!AK45="","",'女子申込入力'!AK45))</f>
      </c>
    </row>
    <row r="34" spans="1:31" ht="12.75">
      <c r="A34">
        <f>IF('女子申込入力'!AB46="","",'女子申込入力'!AB46)</f>
      </c>
      <c r="B34">
        <f t="shared" si="0"/>
      </c>
      <c r="E34">
        <f t="shared" si="1"/>
      </c>
      <c r="F34">
        <f>IF(A34="","",'女子申込入力'!AC46)</f>
      </c>
      <c r="G34">
        <f>IF(A34="","",'女子申込入力'!AD46)</f>
      </c>
      <c r="I34">
        <f>IF(A34="","",'女子申込入力'!AM46)</f>
      </c>
      <c r="J34">
        <f>IF(A34="","",'女子申込入力'!AE46)</f>
      </c>
      <c r="K34">
        <f>IF(A34="","",LEFT('女子申込入力'!AL46,4))</f>
      </c>
      <c r="L34">
        <f>IF(A34="","",RIGHT('女子申込入力'!AL46,4))</f>
      </c>
      <c r="O34">
        <f>IF(A34="","",IF('女子申込入力'!AG46="","",'女子申込入力'!AG46))</f>
      </c>
      <c r="S34">
        <f>IF(A34="","",IF('女子申込入力'!AH46="","",'女子申込入力'!AH46))</f>
      </c>
      <c r="W34">
        <f>IF(A34="","",IF('女子申込入力'!AI46="","",'女子申込入力'!AI46))</f>
      </c>
      <c r="AA34">
        <f>IF(A34="","",IF('女子申込入力'!AJ46="","",'女子申込入力'!AJ46))</f>
      </c>
      <c r="AE34">
        <f>IF(A34="","",IF('女子申込入力'!AK46="","",'女子申込入力'!AK46))</f>
      </c>
    </row>
    <row r="35" spans="1:31" ht="12.75">
      <c r="A35">
        <f>IF('女子申込入力'!AB47="","",'女子申込入力'!AB47)</f>
      </c>
      <c r="B35">
        <f t="shared" si="0"/>
      </c>
      <c r="E35">
        <f t="shared" si="1"/>
      </c>
      <c r="F35">
        <f>IF(A35="","",'女子申込入力'!AC47)</f>
      </c>
      <c r="G35">
        <f>IF(A35="","",'女子申込入力'!AD47)</f>
      </c>
      <c r="I35">
        <f>IF(A35="","",'女子申込入力'!AM47)</f>
      </c>
      <c r="J35">
        <f>IF(A35="","",'女子申込入力'!AE47)</f>
      </c>
      <c r="K35">
        <f>IF(A35="","",LEFT('女子申込入力'!AL47,4))</f>
      </c>
      <c r="L35">
        <f>IF(A35="","",RIGHT('女子申込入力'!AL47,4))</f>
      </c>
      <c r="O35">
        <f>IF(A35="","",IF('女子申込入力'!AG47="","",'女子申込入力'!AG47))</f>
      </c>
      <c r="S35">
        <f>IF(A35="","",IF('女子申込入力'!AH47="","",'女子申込入力'!AH47))</f>
      </c>
      <c r="W35">
        <f>IF(A35="","",IF('女子申込入力'!AI47="","",'女子申込入力'!AI47))</f>
      </c>
      <c r="AA35">
        <f>IF(A35="","",IF('女子申込入力'!AJ47="","",'女子申込入力'!AJ47))</f>
      </c>
      <c r="AE35">
        <f>IF(A35="","",IF('女子申込入力'!AK47="","",'女子申込入力'!AK47))</f>
      </c>
    </row>
    <row r="36" spans="1:31" ht="12.75">
      <c r="A36">
        <f>IF('女子申込入力'!AB48="","",'女子申込入力'!AB48)</f>
      </c>
      <c r="B36">
        <f t="shared" si="0"/>
      </c>
      <c r="E36">
        <f t="shared" si="1"/>
      </c>
      <c r="F36">
        <f>IF(A36="","",'女子申込入力'!AC48)</f>
      </c>
      <c r="G36">
        <f>IF(A36="","",'女子申込入力'!AD48)</f>
      </c>
      <c r="I36">
        <f>IF(A36="","",'女子申込入力'!AM48)</f>
      </c>
      <c r="J36">
        <f>IF(A36="","",'女子申込入力'!AE48)</f>
      </c>
      <c r="K36">
        <f>IF(A36="","",LEFT('女子申込入力'!AL48,4))</f>
      </c>
      <c r="L36">
        <f>IF(A36="","",RIGHT('女子申込入力'!AL48,4))</f>
      </c>
      <c r="O36">
        <f>IF(A36="","",IF('女子申込入力'!AG48="","",'女子申込入力'!AG48))</f>
      </c>
      <c r="S36">
        <f>IF(A36="","",IF('女子申込入力'!AH48="","",'女子申込入力'!AH48))</f>
      </c>
      <c r="W36">
        <f>IF(A36="","",IF('女子申込入力'!AI48="","",'女子申込入力'!AI48))</f>
      </c>
      <c r="AA36">
        <f>IF(A36="","",IF('女子申込入力'!AJ48="","",'女子申込入力'!AJ48))</f>
      </c>
      <c r="AE36">
        <f>IF(A36="","",IF('女子申込入力'!AK48="","",'女子申込入力'!AK48))</f>
      </c>
    </row>
    <row r="37" spans="1:31" ht="12.75">
      <c r="A37">
        <f>IF('女子申込入力'!AB49="","",'女子申込入力'!AB49)</f>
      </c>
      <c r="B37">
        <f t="shared" si="0"/>
      </c>
      <c r="E37">
        <f t="shared" si="1"/>
      </c>
      <c r="F37">
        <f>IF(A37="","",'女子申込入力'!AC49)</f>
      </c>
      <c r="G37">
        <f>IF(A37="","",'女子申込入力'!AD49)</f>
      </c>
      <c r="I37">
        <f>IF(A37="","",'女子申込入力'!AM49)</f>
      </c>
      <c r="J37">
        <f>IF(A37="","",'女子申込入力'!AE49)</f>
      </c>
      <c r="K37">
        <f>IF(A37="","",LEFT('女子申込入力'!AL49,4))</f>
      </c>
      <c r="L37">
        <f>IF(A37="","",RIGHT('女子申込入力'!AL49,4))</f>
      </c>
      <c r="O37">
        <f>IF(A37="","",IF('女子申込入力'!AG49="","",'女子申込入力'!AG49))</f>
      </c>
      <c r="S37">
        <f>IF(A37="","",IF('女子申込入力'!AH49="","",'女子申込入力'!AH49))</f>
      </c>
      <c r="W37">
        <f>IF(A37="","",IF('女子申込入力'!AI49="","",'女子申込入力'!AI49))</f>
      </c>
      <c r="AA37">
        <f>IF(A37="","",IF('女子申込入力'!AJ49="","",'女子申込入力'!AJ49))</f>
      </c>
      <c r="AE37">
        <f>IF(A37="","",IF('女子申込入力'!AK49="","",'女子申込入力'!AK49))</f>
      </c>
    </row>
    <row r="38" spans="1:31" ht="12.75">
      <c r="A38">
        <f>IF('女子申込入力'!AB50="","",'女子申込入力'!AB50)</f>
      </c>
      <c r="B38">
        <f t="shared" si="0"/>
      </c>
      <c r="E38">
        <f t="shared" si="1"/>
      </c>
      <c r="F38">
        <f>IF(A38="","",'女子申込入力'!AC50)</f>
      </c>
      <c r="G38">
        <f>IF(A38="","",'女子申込入力'!AD50)</f>
      </c>
      <c r="I38">
        <f>IF(A38="","",'女子申込入力'!AM50)</f>
      </c>
      <c r="J38">
        <f>IF(A38="","",'女子申込入力'!AE50)</f>
      </c>
      <c r="K38">
        <f>IF(A38="","",LEFT('女子申込入力'!AL50,4))</f>
      </c>
      <c r="L38">
        <f>IF(A38="","",RIGHT('女子申込入力'!AL50,4))</f>
      </c>
      <c r="O38">
        <f>IF(A38="","",IF('女子申込入力'!AG50="","",'女子申込入力'!AG50))</f>
      </c>
      <c r="S38">
        <f>IF(A38="","",IF('女子申込入力'!AH50="","",'女子申込入力'!AH50))</f>
      </c>
      <c r="W38">
        <f>IF(A38="","",IF('女子申込入力'!AI50="","",'女子申込入力'!AI50))</f>
      </c>
      <c r="AA38">
        <f>IF(A38="","",IF('女子申込入力'!AJ50="","",'女子申込入力'!AJ50))</f>
      </c>
      <c r="AE38">
        <f>IF(A38="","",IF('女子申込入力'!AK50="","",'女子申込入力'!AK50))</f>
      </c>
    </row>
    <row r="39" spans="1:31" ht="12.75">
      <c r="A39">
        <f>IF('女子申込入力'!AB51="","",'女子申込入力'!AB51)</f>
      </c>
      <c r="B39">
        <f t="shared" si="0"/>
      </c>
      <c r="E39">
        <f t="shared" si="1"/>
      </c>
      <c r="F39">
        <f>IF(A39="","",'女子申込入力'!AC51)</f>
      </c>
      <c r="G39">
        <f>IF(A39="","",'女子申込入力'!AD51)</f>
      </c>
      <c r="I39">
        <f>IF(A39="","",'女子申込入力'!AM51)</f>
      </c>
      <c r="J39">
        <f>IF(A39="","",'女子申込入力'!AE51)</f>
      </c>
      <c r="K39">
        <f>IF(A39="","",LEFT('女子申込入力'!AL51,4))</f>
      </c>
      <c r="L39">
        <f>IF(A39="","",RIGHT('女子申込入力'!AL51,4))</f>
      </c>
      <c r="O39">
        <f>IF(A39="","",IF('女子申込入力'!AG51="","",'女子申込入力'!AG51))</f>
      </c>
      <c r="S39">
        <f>IF(A39="","",IF('女子申込入力'!AH51="","",'女子申込入力'!AH51))</f>
      </c>
      <c r="W39">
        <f>IF(A39="","",IF('女子申込入力'!AI51="","",'女子申込入力'!AI51))</f>
      </c>
      <c r="AA39">
        <f>IF(A39="","",IF('女子申込入力'!AJ51="","",'女子申込入力'!AJ51))</f>
      </c>
      <c r="AE39">
        <f>IF(A39="","",IF('女子申込入力'!AK51="","",'女子申込入力'!AK51))</f>
      </c>
    </row>
    <row r="40" spans="1:31" ht="12.75">
      <c r="A40">
        <f>IF('女子申込入力'!AB52="","",'女子申込入力'!AB52)</f>
      </c>
      <c r="B40">
        <f t="shared" si="0"/>
      </c>
      <c r="E40">
        <f t="shared" si="1"/>
      </c>
      <c r="F40">
        <f>IF(A40="","",'女子申込入力'!AC52)</f>
      </c>
      <c r="G40">
        <f>IF(A40="","",'女子申込入力'!AD52)</f>
      </c>
      <c r="I40">
        <f>IF(A40="","",'女子申込入力'!AM52)</f>
      </c>
      <c r="J40">
        <f>IF(A40="","",'女子申込入力'!AE52)</f>
      </c>
      <c r="K40">
        <f>IF(A40="","",LEFT('女子申込入力'!AL52,4))</f>
      </c>
      <c r="L40">
        <f>IF(A40="","",RIGHT('女子申込入力'!AL52,4))</f>
      </c>
      <c r="O40">
        <f>IF(A40="","",IF('女子申込入力'!AG52="","",'女子申込入力'!AG52))</f>
      </c>
      <c r="S40">
        <f>IF(A40="","",IF('女子申込入力'!AH52="","",'女子申込入力'!AH52))</f>
      </c>
      <c r="W40">
        <f>IF(A40="","",IF('女子申込入力'!AI52="","",'女子申込入力'!AI52))</f>
      </c>
      <c r="AA40">
        <f>IF(A40="","",IF('女子申込入力'!AJ52="","",'女子申込入力'!AJ52))</f>
      </c>
      <c r="AE40">
        <f>IF(A40="","",IF('女子申込入力'!AK52="","",'女子申込入力'!AK52))</f>
      </c>
    </row>
    <row r="41" spans="1:31" ht="12.75">
      <c r="A41">
        <f>IF('女子申込入力'!AB53="","",'女子申込入力'!AB53)</f>
      </c>
      <c r="B41">
        <f t="shared" si="0"/>
      </c>
      <c r="E41">
        <f t="shared" si="1"/>
      </c>
      <c r="F41">
        <f>IF(A41="","",'女子申込入力'!AC53)</f>
      </c>
      <c r="G41">
        <f>IF(A41="","",'女子申込入力'!AD53)</f>
      </c>
      <c r="I41">
        <f>IF(A41="","",'女子申込入力'!AM53)</f>
      </c>
      <c r="J41">
        <f>IF(A41="","",'女子申込入力'!AE53)</f>
      </c>
      <c r="K41">
        <f>IF(A41="","",LEFT('女子申込入力'!AL53,4))</f>
      </c>
      <c r="L41">
        <f>IF(A41="","",RIGHT('女子申込入力'!AL53,4))</f>
      </c>
      <c r="O41">
        <f>IF(A41="","",IF('女子申込入力'!AG53="","",'女子申込入力'!AG53))</f>
      </c>
      <c r="S41">
        <f>IF(A41="","",IF('女子申込入力'!AH53="","",'女子申込入力'!AH53))</f>
      </c>
      <c r="W41">
        <f>IF(A41="","",IF('女子申込入力'!AI53="","",'女子申込入力'!AI53))</f>
      </c>
      <c r="AA41">
        <f>IF(A41="","",IF('女子申込入力'!AJ53="","",'女子申込入力'!AJ53))</f>
      </c>
      <c r="AE41">
        <f>IF(A41="","",IF('女子申込入力'!AK53="","",'女子申込入力'!AK53))</f>
      </c>
    </row>
    <row r="42" spans="1:31" ht="12.75">
      <c r="A42">
        <f>IF('女子申込入力'!AB54="","",'女子申込入力'!AB54)</f>
      </c>
      <c r="B42">
        <f t="shared" si="0"/>
      </c>
      <c r="E42">
        <f t="shared" si="1"/>
      </c>
      <c r="F42">
        <f>IF(A42="","",'女子申込入力'!AC54)</f>
      </c>
      <c r="G42">
        <f>IF(A42="","",'女子申込入力'!AD54)</f>
      </c>
      <c r="I42">
        <f>IF(A42="","",'女子申込入力'!AM54)</f>
      </c>
      <c r="J42">
        <f>IF(A42="","",'女子申込入力'!AE54)</f>
      </c>
      <c r="K42">
        <f>IF(A42="","",LEFT('女子申込入力'!AL54,4))</f>
      </c>
      <c r="L42">
        <f>IF(A42="","",RIGHT('女子申込入力'!AL54,4))</f>
      </c>
      <c r="O42">
        <f>IF(A42="","",IF('女子申込入力'!AG54="","",'女子申込入力'!AG54))</f>
      </c>
      <c r="S42">
        <f>IF(A42="","",IF('女子申込入力'!AH54="","",'女子申込入力'!AH54))</f>
      </c>
      <c r="W42">
        <f>IF(A42="","",IF('女子申込入力'!AI54="","",'女子申込入力'!AI54))</f>
      </c>
      <c r="AA42">
        <f>IF(A42="","",IF('女子申込入力'!AJ54="","",'女子申込入力'!AJ54))</f>
      </c>
      <c r="AE42">
        <f>IF(A42="","",IF('女子申込入力'!AK54="","",'女子申込入力'!AK54))</f>
      </c>
    </row>
    <row r="43" spans="1:31" ht="12.75">
      <c r="A43">
        <f>IF('女子申込入力'!AB55="","",'女子申込入力'!AB55)</f>
      </c>
      <c r="B43">
        <f t="shared" si="0"/>
      </c>
      <c r="E43">
        <f t="shared" si="1"/>
      </c>
      <c r="F43">
        <f>IF(A43="","",'女子申込入力'!AC55)</f>
      </c>
      <c r="G43">
        <f>IF(A43="","",'女子申込入力'!AD55)</f>
      </c>
      <c r="I43">
        <f>IF(A43="","",'女子申込入力'!AM55)</f>
      </c>
      <c r="J43">
        <f>IF(A43="","",'女子申込入力'!AE55)</f>
      </c>
      <c r="K43">
        <f>IF(A43="","",LEFT('女子申込入力'!AL55,4))</f>
      </c>
      <c r="L43">
        <f>IF(A43="","",RIGHT('女子申込入力'!AL55,4))</f>
      </c>
      <c r="O43">
        <f>IF(A43="","",IF('女子申込入力'!AG55="","",'女子申込入力'!AG55))</f>
      </c>
      <c r="S43">
        <f>IF(A43="","",IF('女子申込入力'!AH55="","",'女子申込入力'!AH55))</f>
      </c>
      <c r="W43">
        <f>IF(A43="","",IF('女子申込入力'!AI55="","",'女子申込入力'!AI55))</f>
      </c>
      <c r="AA43">
        <f>IF(A43="","",IF('女子申込入力'!AJ55="","",'女子申込入力'!AJ55))</f>
      </c>
      <c r="AE43">
        <f>IF(A43="","",IF('女子申込入力'!AK55="","",'女子申込入力'!AK55))</f>
      </c>
    </row>
    <row r="44" spans="1:31" ht="12.75">
      <c r="A44">
        <f>IF('女子申込入力'!AB56="","",'女子申込入力'!AB56)</f>
      </c>
      <c r="B44">
        <f t="shared" si="0"/>
      </c>
      <c r="E44">
        <f t="shared" si="1"/>
      </c>
      <c r="F44">
        <f>IF(A44="","",'女子申込入力'!AC56)</f>
      </c>
      <c r="G44">
        <f>IF(A44="","",'女子申込入力'!AD56)</f>
      </c>
      <c r="I44">
        <f>IF(A44="","",'女子申込入力'!AM56)</f>
      </c>
      <c r="J44">
        <f>IF(A44="","",'女子申込入力'!AE56)</f>
      </c>
      <c r="K44">
        <f>IF(A44="","",LEFT('女子申込入力'!AL56,4))</f>
      </c>
      <c r="L44">
        <f>IF(A44="","",RIGHT('女子申込入力'!AL56,4))</f>
      </c>
      <c r="O44">
        <f>IF(A44="","",IF('女子申込入力'!AG56="","",'女子申込入力'!AG56))</f>
      </c>
      <c r="S44">
        <f>IF(A44="","",IF('女子申込入力'!AH56="","",'女子申込入力'!AH56))</f>
      </c>
      <c r="W44">
        <f>IF(A44="","",IF('女子申込入力'!AI56="","",'女子申込入力'!AI56))</f>
      </c>
      <c r="AA44">
        <f>IF(A44="","",IF('女子申込入力'!AJ56="","",'女子申込入力'!AJ56))</f>
      </c>
      <c r="AE44">
        <f>IF(A44="","",IF('女子申込入力'!AK56="","",'女子申込入力'!AK56))</f>
      </c>
    </row>
    <row r="45" spans="1:31" ht="12.75">
      <c r="A45">
        <f>IF('女子申込入力'!AB57="","",'女子申込入力'!AB57)</f>
      </c>
      <c r="B45">
        <f t="shared" si="0"/>
      </c>
      <c r="E45">
        <f t="shared" si="1"/>
      </c>
      <c r="F45">
        <f>IF(A45="","",'女子申込入力'!AC57)</f>
      </c>
      <c r="G45">
        <f>IF(A45="","",'女子申込入力'!AD57)</f>
      </c>
      <c r="I45">
        <f>IF(A45="","",'女子申込入力'!AM57)</f>
      </c>
      <c r="J45">
        <f>IF(A45="","",'女子申込入力'!AE57)</f>
      </c>
      <c r="K45">
        <f>IF(A45="","",LEFT('女子申込入力'!AL57,4))</f>
      </c>
      <c r="L45">
        <f>IF(A45="","",RIGHT('女子申込入力'!AL57,4))</f>
      </c>
      <c r="O45">
        <f>IF(A45="","",IF('女子申込入力'!AG57="","",'女子申込入力'!AG57))</f>
      </c>
      <c r="S45">
        <f>IF(A45="","",IF('女子申込入力'!AH57="","",'女子申込入力'!AH57))</f>
      </c>
      <c r="W45">
        <f>IF(A45="","",IF('女子申込入力'!AI57="","",'女子申込入力'!AI57))</f>
      </c>
      <c r="AA45">
        <f>IF(A45="","",IF('女子申込入力'!AJ57="","",'女子申込入力'!AJ57))</f>
      </c>
      <c r="AE45">
        <f>IF(A45="","",IF('女子申込入力'!AK57="","",'女子申込入力'!AK57))</f>
      </c>
    </row>
    <row r="46" spans="1:31" ht="12.75">
      <c r="A46">
        <f>IF('女子申込入力'!AB58="","",'女子申込入力'!AB58)</f>
      </c>
      <c r="B46">
        <f t="shared" si="0"/>
      </c>
      <c r="E46">
        <f t="shared" si="1"/>
      </c>
      <c r="F46">
        <f>IF(A46="","",'女子申込入力'!AC58)</f>
      </c>
      <c r="G46">
        <f>IF(A46="","",'女子申込入力'!AD58)</f>
      </c>
      <c r="I46">
        <f>IF(A46="","",'女子申込入力'!AM58)</f>
      </c>
      <c r="J46">
        <f>IF(A46="","",'女子申込入力'!AE58)</f>
      </c>
      <c r="K46">
        <f>IF(A46="","",LEFT('女子申込入力'!AL58,4))</f>
      </c>
      <c r="L46">
        <f>IF(A46="","",RIGHT('女子申込入力'!AL58,4))</f>
      </c>
      <c r="O46">
        <f>IF(A46="","",IF('女子申込入力'!AG58="","",'女子申込入力'!AG58))</f>
      </c>
      <c r="S46">
        <f>IF(A46="","",IF('女子申込入力'!AH58="","",'女子申込入力'!AH58))</f>
      </c>
      <c r="W46">
        <f>IF(A46="","",IF('女子申込入力'!AI58="","",'女子申込入力'!AI58))</f>
      </c>
      <c r="AA46">
        <f>IF(A46="","",IF('女子申込入力'!AJ58="","",'女子申込入力'!AJ58))</f>
      </c>
      <c r="AE46">
        <f>IF(A46="","",IF('女子申込入力'!AK58="","",'女子申込入力'!AK58))</f>
      </c>
    </row>
    <row r="47" spans="1:31" ht="12.75">
      <c r="A47">
        <f>IF('女子申込入力'!AB59="","",'女子申込入力'!AB59)</f>
      </c>
      <c r="B47">
        <f t="shared" si="0"/>
      </c>
      <c r="E47">
        <f t="shared" si="1"/>
      </c>
      <c r="F47">
        <f>IF(A47="","",'女子申込入力'!AC59)</f>
      </c>
      <c r="G47">
        <f>IF(A47="","",'女子申込入力'!AD59)</f>
      </c>
      <c r="I47">
        <f>IF(A47="","",'女子申込入力'!AM59)</f>
      </c>
      <c r="J47">
        <f>IF(A47="","",'女子申込入力'!AE59)</f>
      </c>
      <c r="K47">
        <f>IF(A47="","",LEFT('女子申込入力'!AL59,4))</f>
      </c>
      <c r="L47">
        <f>IF(A47="","",RIGHT('女子申込入力'!AL59,4))</f>
      </c>
      <c r="O47">
        <f>IF(A47="","",IF('女子申込入力'!AG59="","",'女子申込入力'!AG59))</f>
      </c>
      <c r="S47">
        <f>IF(A47="","",IF('女子申込入力'!AH59="","",'女子申込入力'!AH59))</f>
      </c>
      <c r="W47">
        <f>IF(A47="","",IF('女子申込入力'!AI59="","",'女子申込入力'!AI59))</f>
      </c>
      <c r="AA47">
        <f>IF(A47="","",IF('女子申込入力'!AJ59="","",'女子申込入力'!AJ59))</f>
      </c>
      <c r="AE47">
        <f>IF(A47="","",IF('女子申込入力'!AK59="","",'女子申込入力'!AK59))</f>
      </c>
    </row>
    <row r="48" spans="1:31" ht="12.75">
      <c r="A48">
        <f>IF('女子申込入力'!AB60="","",'女子申込入力'!AB60)</f>
      </c>
      <c r="B48">
        <f t="shared" si="0"/>
      </c>
      <c r="E48">
        <f t="shared" si="1"/>
      </c>
      <c r="F48">
        <f>IF(A48="","",'女子申込入力'!AC60)</f>
      </c>
      <c r="G48">
        <f>IF(A48="","",'女子申込入力'!AD60)</f>
      </c>
      <c r="I48">
        <f>IF(A48="","",'女子申込入力'!AM60)</f>
      </c>
      <c r="J48">
        <f>IF(A48="","",'女子申込入力'!AE60)</f>
      </c>
      <c r="K48">
        <f>IF(A48="","",LEFT('女子申込入力'!AL60,4))</f>
      </c>
      <c r="L48">
        <f>IF(A48="","",RIGHT('女子申込入力'!AL60,4))</f>
      </c>
      <c r="O48">
        <f>IF(A48="","",IF('女子申込入力'!AG60="","",'女子申込入力'!AG60))</f>
      </c>
      <c r="S48">
        <f>IF(A48="","",IF('女子申込入力'!AH60="","",'女子申込入力'!AH60))</f>
      </c>
      <c r="W48">
        <f>IF(A48="","",IF('女子申込入力'!AI60="","",'女子申込入力'!AI60))</f>
      </c>
      <c r="AA48">
        <f>IF(A48="","",IF('女子申込入力'!AJ60="","",'女子申込入力'!AJ60))</f>
      </c>
      <c r="AE48">
        <f>IF(A48="","",IF('女子申込入力'!AK60="","",'女子申込入力'!AK60))</f>
      </c>
    </row>
    <row r="49" spans="1:31" ht="12.75">
      <c r="A49">
        <f>IF('女子申込入力'!AB61="","",'女子申込入力'!AB61)</f>
      </c>
      <c r="B49">
        <f t="shared" si="0"/>
      </c>
      <c r="E49">
        <f t="shared" si="1"/>
      </c>
      <c r="F49">
        <f>IF(A49="","",'女子申込入力'!AC61)</f>
      </c>
      <c r="G49">
        <f>IF(A49="","",'女子申込入力'!AD61)</f>
      </c>
      <c r="I49">
        <f>IF(A49="","",'女子申込入力'!AM61)</f>
      </c>
      <c r="J49">
        <f>IF(A49="","",'女子申込入力'!AE61)</f>
      </c>
      <c r="K49">
        <f>IF(A49="","",LEFT('女子申込入力'!AL61,4))</f>
      </c>
      <c r="L49">
        <f>IF(A49="","",RIGHT('女子申込入力'!AL61,4))</f>
      </c>
      <c r="O49">
        <f>IF(A49="","",IF('女子申込入力'!AG61="","",'女子申込入力'!AG61))</f>
      </c>
      <c r="S49">
        <f>IF(A49="","",IF('女子申込入力'!AH61="","",'女子申込入力'!AH61))</f>
      </c>
      <c r="W49">
        <f>IF(A49="","",IF('女子申込入力'!AI61="","",'女子申込入力'!AI61))</f>
      </c>
      <c r="AA49">
        <f>IF(A49="","",IF('女子申込入力'!AJ61="","",'女子申込入力'!AJ61))</f>
      </c>
      <c r="AE49">
        <f>IF(A49="","",IF('女子申込入力'!AK61="","",'女子申込入力'!AK61))</f>
      </c>
    </row>
    <row r="50" spans="1:31" ht="12.75">
      <c r="A50">
        <f>IF('女子申込入力'!AB62="","",'女子申込入力'!AB62)</f>
      </c>
      <c r="B50">
        <f t="shared" si="0"/>
      </c>
      <c r="E50">
        <f t="shared" si="1"/>
      </c>
      <c r="F50">
        <f>IF(A50="","",'女子申込入力'!AC62)</f>
      </c>
      <c r="G50">
        <f>IF(A50="","",'女子申込入力'!AD62)</f>
      </c>
      <c r="I50">
        <f>IF(A50="","",'女子申込入力'!AM62)</f>
      </c>
      <c r="J50">
        <f>IF(A50="","",'女子申込入力'!AE62)</f>
      </c>
      <c r="K50">
        <f>IF(A50="","",LEFT('女子申込入力'!AL62,4))</f>
      </c>
      <c r="L50">
        <f>IF(A50="","",RIGHT('女子申込入力'!AL62,4))</f>
      </c>
      <c r="O50">
        <f>IF(A50="","",IF('女子申込入力'!AG62="","",'女子申込入力'!AG62))</f>
      </c>
      <c r="S50">
        <f>IF(A50="","",IF('女子申込入力'!AH62="","",'女子申込入力'!AH62))</f>
      </c>
      <c r="W50">
        <f>IF(A50="","",IF('女子申込入力'!AI62="","",'女子申込入力'!AI62))</f>
      </c>
      <c r="AA50">
        <f>IF(A50="","",IF('女子申込入力'!AJ62="","",'女子申込入力'!AJ62))</f>
      </c>
      <c r="AE50">
        <f>IF(A50="","",IF('女子申込入力'!AK62="","",'女子申込入力'!AK62))</f>
      </c>
    </row>
    <row r="51" spans="1:31" ht="12.75">
      <c r="A51">
        <f>IF('女子申込入力'!AB63="","",'女子申込入力'!AB63)</f>
      </c>
      <c r="B51">
        <f t="shared" si="0"/>
      </c>
      <c r="E51">
        <f t="shared" si="1"/>
      </c>
      <c r="F51">
        <f>IF(A51="","",'女子申込入力'!AC63)</f>
      </c>
      <c r="G51">
        <f>IF(A51="","",'女子申込入力'!AD63)</f>
      </c>
      <c r="I51">
        <f>IF(A51="","",'女子申込入力'!AM63)</f>
      </c>
      <c r="J51">
        <f>IF(A51="","",'女子申込入力'!AE63)</f>
      </c>
      <c r="K51">
        <f>IF(A51="","",LEFT('女子申込入力'!AL63,4))</f>
      </c>
      <c r="L51">
        <f>IF(A51="","",RIGHT('女子申込入力'!AL63,4))</f>
      </c>
      <c r="O51">
        <f>IF(A51="","",IF('女子申込入力'!AG63="","",'女子申込入力'!AG63))</f>
      </c>
      <c r="S51">
        <f>IF(A51="","",IF('女子申込入力'!AH63="","",'女子申込入力'!AH63))</f>
      </c>
      <c r="W51">
        <f>IF(A51="","",IF('女子申込入力'!AI63="","",'女子申込入力'!AI63))</f>
      </c>
      <c r="AA51">
        <f>IF(A51="","",IF('女子申込入力'!AJ63="","",'女子申込入力'!AJ63))</f>
      </c>
      <c r="AE51">
        <f>IF(A51="","",IF('女子申込入力'!AK63="","",'女子申込入力'!AK63))</f>
      </c>
    </row>
    <row r="52" spans="1:31" ht="12.75">
      <c r="A52">
        <f>IF('女子申込入力'!AB64="","",'女子申込入力'!AB64)</f>
      </c>
      <c r="B52">
        <f t="shared" si="0"/>
      </c>
      <c r="E52">
        <f t="shared" si="1"/>
      </c>
      <c r="F52">
        <f>IF(A52="","",'女子申込入力'!AC64)</f>
      </c>
      <c r="G52">
        <f>IF(A52="","",'女子申込入力'!AD64)</f>
      </c>
      <c r="I52">
        <f>IF(A52="","",'女子申込入力'!AM64)</f>
      </c>
      <c r="J52">
        <f>IF(A52="","",'女子申込入力'!AE64)</f>
      </c>
      <c r="K52">
        <f>IF(A52="","",LEFT('女子申込入力'!AL64,4))</f>
      </c>
      <c r="L52">
        <f>IF(A52="","",RIGHT('女子申込入力'!AL64,4))</f>
      </c>
      <c r="O52">
        <f>IF(A52="","",IF('女子申込入力'!AG64="","",'女子申込入力'!AG64))</f>
      </c>
      <c r="S52">
        <f>IF(A52="","",IF('女子申込入力'!AH64="","",'女子申込入力'!AH64))</f>
      </c>
      <c r="W52">
        <f>IF(A52="","",IF('女子申込入力'!AI64="","",'女子申込入力'!AI64))</f>
      </c>
      <c r="AA52">
        <f>IF(A52="","",IF('女子申込入力'!AJ64="","",'女子申込入力'!AJ64))</f>
      </c>
      <c r="AE52">
        <f>IF(A52="","",IF('女子申込入力'!AK64="","",'女子申込入力'!AK64))</f>
      </c>
    </row>
    <row r="53" spans="1:31" ht="12.75">
      <c r="A53">
        <f>IF('女子申込入力'!AB65="","",'女子申込入力'!AB65)</f>
      </c>
      <c r="B53">
        <f t="shared" si="0"/>
      </c>
      <c r="E53">
        <f t="shared" si="1"/>
      </c>
      <c r="F53">
        <f>IF(A53="","",'女子申込入力'!AC65)</f>
      </c>
      <c r="G53">
        <f>IF(A53="","",'女子申込入力'!AD65)</f>
      </c>
      <c r="I53">
        <f>IF(A53="","",'女子申込入力'!AM65)</f>
      </c>
      <c r="J53">
        <f>IF(A53="","",'女子申込入力'!AE65)</f>
      </c>
      <c r="K53">
        <f>IF(A53="","",LEFT('女子申込入力'!AL65,4))</f>
      </c>
      <c r="L53">
        <f>IF(A53="","",RIGHT('女子申込入力'!AL65,4))</f>
      </c>
      <c r="O53">
        <f>IF(A53="","",IF('女子申込入力'!AG65="","",'女子申込入力'!AG65))</f>
      </c>
      <c r="S53">
        <f>IF(A53="","",IF('女子申込入力'!AH65="","",'女子申込入力'!AH65))</f>
      </c>
      <c r="W53">
        <f>IF(A53="","",IF('女子申込入力'!AI65="","",'女子申込入力'!AI65))</f>
      </c>
      <c r="AA53">
        <f>IF(A53="","",IF('女子申込入力'!AJ65="","",'女子申込入力'!AJ65))</f>
      </c>
      <c r="AE53">
        <f>IF(A53="","",IF('女子申込入力'!AK65="","",'女子申込入力'!AK65))</f>
      </c>
    </row>
    <row r="54" spans="1:31" ht="12.75">
      <c r="A54">
        <f>IF('女子申込入力'!AB66="","",'女子申込入力'!AB66)</f>
      </c>
      <c r="B54">
        <f t="shared" si="0"/>
      </c>
      <c r="E54">
        <f t="shared" si="1"/>
      </c>
      <c r="F54">
        <f>IF(A54="","",'女子申込入力'!AC66)</f>
      </c>
      <c r="G54">
        <f>IF(A54="","",'女子申込入力'!AD66)</f>
      </c>
      <c r="I54">
        <f>IF(A54="","",'女子申込入力'!AM66)</f>
      </c>
      <c r="J54">
        <f>IF(A54="","",'女子申込入力'!AE66)</f>
      </c>
      <c r="K54">
        <f>IF(A54="","",LEFT('女子申込入力'!AL66,4))</f>
      </c>
      <c r="L54">
        <f>IF(A54="","",RIGHT('女子申込入力'!AL66,4))</f>
      </c>
      <c r="O54">
        <f>IF(A54="","",IF('女子申込入力'!AG66="","",'女子申込入力'!AG66))</f>
      </c>
      <c r="S54">
        <f>IF(A54="","",IF('女子申込入力'!AH66="","",'女子申込入力'!AH66))</f>
      </c>
      <c r="W54">
        <f>IF(A54="","",IF('女子申込入力'!AI66="","",'女子申込入力'!AI66))</f>
      </c>
      <c r="AA54">
        <f>IF(A54="","",IF('女子申込入力'!AJ66="","",'女子申込入力'!AJ66))</f>
      </c>
      <c r="AE54">
        <f>IF(A54="","",IF('女子申込入力'!AK66="","",'女子申込入力'!AK66))</f>
      </c>
    </row>
    <row r="55" spans="1:31" ht="12.75">
      <c r="A55">
        <f>IF('女子申込入力'!AB67="","",'女子申込入力'!AB67)</f>
      </c>
      <c r="B55">
        <f t="shared" si="0"/>
      </c>
      <c r="E55">
        <f t="shared" si="1"/>
      </c>
      <c r="F55">
        <f>IF(A55="","",'女子申込入力'!AC67)</f>
      </c>
      <c r="G55">
        <f>IF(A55="","",'女子申込入力'!AD67)</f>
      </c>
      <c r="I55">
        <f>IF(A55="","",'女子申込入力'!AM67)</f>
      </c>
      <c r="J55">
        <f>IF(A55="","",'女子申込入力'!AE67)</f>
      </c>
      <c r="K55">
        <f>IF(A55="","",LEFT('女子申込入力'!AL67,4))</f>
      </c>
      <c r="L55">
        <f>IF(A55="","",RIGHT('女子申込入力'!AL67,4))</f>
      </c>
      <c r="O55">
        <f>IF(A55="","",IF('女子申込入力'!AG67="","",'女子申込入力'!AG67))</f>
      </c>
      <c r="S55">
        <f>IF(A55="","",IF('女子申込入力'!AH67="","",'女子申込入力'!AH67))</f>
      </c>
      <c r="W55">
        <f>IF(A55="","",IF('女子申込入力'!AI67="","",'女子申込入力'!AI67))</f>
      </c>
      <c r="AA55">
        <f>IF(A55="","",IF('女子申込入力'!AJ67="","",'女子申込入力'!AJ67))</f>
      </c>
      <c r="AE55">
        <f>IF(A55="","",IF('女子申込入力'!AK67="","",'女子申込入力'!AK67))</f>
      </c>
    </row>
    <row r="56" spans="1:31" ht="12.75">
      <c r="A56">
        <f>IF('女子申込入力'!AB68="","",'女子申込入力'!AB68)</f>
      </c>
      <c r="B56">
        <f t="shared" si="0"/>
      </c>
      <c r="E56">
        <f t="shared" si="1"/>
      </c>
      <c r="F56">
        <f>IF(A56="","",'女子申込入力'!AC68)</f>
      </c>
      <c r="G56">
        <f>IF(A56="","",'女子申込入力'!AD68)</f>
      </c>
      <c r="I56">
        <f>IF(A56="","",'女子申込入力'!AM68)</f>
      </c>
      <c r="J56">
        <f>IF(A56="","",'女子申込入力'!AE68)</f>
      </c>
      <c r="K56">
        <f>IF(A56="","",LEFT('女子申込入力'!AL68,4))</f>
      </c>
      <c r="L56">
        <f>IF(A56="","",RIGHT('女子申込入力'!AL68,4))</f>
      </c>
      <c r="O56">
        <f>IF(A56="","",IF('女子申込入力'!AG68="","",'女子申込入力'!AG68))</f>
      </c>
      <c r="S56">
        <f>IF(A56="","",IF('女子申込入力'!AH68="","",'女子申込入力'!AH68))</f>
      </c>
      <c r="W56">
        <f>IF(A56="","",IF('女子申込入力'!AI68="","",'女子申込入力'!AI68))</f>
      </c>
      <c r="AA56">
        <f>IF(A56="","",IF('女子申込入力'!AJ68="","",'女子申込入力'!AJ68))</f>
      </c>
      <c r="AE56">
        <f>IF(A56="","",IF('女子申込入力'!AK68="","",'女子申込入力'!AK68))</f>
      </c>
    </row>
    <row r="57" spans="1:31" ht="12.75">
      <c r="A57">
        <f>IF('女子申込入力'!AB69="","",'女子申込入力'!AB69)</f>
      </c>
      <c r="B57">
        <f t="shared" si="0"/>
      </c>
      <c r="E57">
        <f t="shared" si="1"/>
      </c>
      <c r="F57">
        <f>IF(A57="","",'女子申込入力'!AC69)</f>
      </c>
      <c r="G57">
        <f>IF(A57="","",'女子申込入力'!AD69)</f>
      </c>
      <c r="I57">
        <f>IF(A57="","",'女子申込入力'!AM69)</f>
      </c>
      <c r="J57">
        <f>IF(A57="","",'女子申込入力'!AE69)</f>
      </c>
      <c r="K57">
        <f>IF(A57="","",LEFT('女子申込入力'!AL69,4))</f>
      </c>
      <c r="L57">
        <f>IF(A57="","",RIGHT('女子申込入力'!AL69,4))</f>
      </c>
      <c r="O57">
        <f>IF(A57="","",IF('女子申込入力'!AG69="","",'女子申込入力'!AG69))</f>
      </c>
      <c r="S57">
        <f>IF(A57="","",IF('女子申込入力'!AH69="","",'女子申込入力'!AH69))</f>
      </c>
      <c r="W57">
        <f>IF(A57="","",IF('女子申込入力'!AI69="","",'女子申込入力'!AI69))</f>
      </c>
      <c r="AA57">
        <f>IF(A57="","",IF('女子申込入力'!AJ69="","",'女子申込入力'!AJ69))</f>
      </c>
      <c r="AE57">
        <f>IF(A57="","",IF('女子申込入力'!AK69="","",'女子申込入力'!AK69))</f>
      </c>
    </row>
    <row r="58" spans="1:31" ht="12.75">
      <c r="A58">
        <f>IF('女子申込入力'!AB70="","",'女子申込入力'!AB70)</f>
      </c>
      <c r="B58">
        <f t="shared" si="0"/>
      </c>
      <c r="E58">
        <f t="shared" si="1"/>
      </c>
      <c r="F58">
        <f>IF(A58="","",'女子申込入力'!AC70)</f>
      </c>
      <c r="G58">
        <f>IF(A58="","",'女子申込入力'!AD70)</f>
      </c>
      <c r="I58">
        <f>IF(A58="","",'女子申込入力'!AM70)</f>
      </c>
      <c r="J58">
        <f>IF(A58="","",'女子申込入力'!AE70)</f>
      </c>
      <c r="K58">
        <f>IF(A58="","",LEFT('女子申込入力'!AL70,4))</f>
      </c>
      <c r="L58">
        <f>IF(A58="","",RIGHT('女子申込入力'!AL70,4))</f>
      </c>
      <c r="O58">
        <f>IF(A58="","",IF('女子申込入力'!AG70="","",'女子申込入力'!AG70))</f>
      </c>
      <c r="S58">
        <f>IF(A58="","",IF('女子申込入力'!AH70="","",'女子申込入力'!AH70))</f>
      </c>
      <c r="W58">
        <f>IF(A58="","",IF('女子申込入力'!AI70="","",'女子申込入力'!AI70))</f>
      </c>
      <c r="AA58">
        <f>IF(A58="","",IF('女子申込入力'!AJ70="","",'女子申込入力'!AJ70))</f>
      </c>
      <c r="AE58">
        <f>IF(A58="","",IF('女子申込入力'!AK70="","",'女子申込入力'!AK70))</f>
      </c>
    </row>
    <row r="59" spans="1:31" ht="12.75">
      <c r="A59">
        <f>IF('女子申込入力'!AB71="","",'女子申込入力'!AB71)</f>
      </c>
      <c r="B59">
        <f t="shared" si="0"/>
      </c>
      <c r="E59">
        <f t="shared" si="1"/>
      </c>
      <c r="F59">
        <f>IF(A59="","",'女子申込入力'!AC71)</f>
      </c>
      <c r="G59">
        <f>IF(A59="","",'女子申込入力'!AD71)</f>
      </c>
      <c r="I59">
        <f>IF(A59="","",'女子申込入力'!AM71)</f>
      </c>
      <c r="J59">
        <f>IF(A59="","",'女子申込入力'!AE71)</f>
      </c>
      <c r="K59">
        <f>IF(A59="","",LEFT('女子申込入力'!AL71,4))</f>
      </c>
      <c r="L59">
        <f>IF(A59="","",RIGHT('女子申込入力'!AL71,4))</f>
      </c>
      <c r="O59">
        <f>IF(A59="","",IF('女子申込入力'!AG71="","",'女子申込入力'!AG71))</f>
      </c>
      <c r="S59">
        <f>IF(A59="","",IF('女子申込入力'!AH71="","",'女子申込入力'!AH71))</f>
      </c>
      <c r="W59">
        <f>IF(A59="","",IF('女子申込入力'!AI71="","",'女子申込入力'!AI71))</f>
      </c>
      <c r="AA59">
        <f>IF(A59="","",IF('女子申込入力'!AJ71="","",'女子申込入力'!AJ71))</f>
      </c>
      <c r="AE59">
        <f>IF(A59="","",IF('女子申込入力'!AK71="","",'女子申込入力'!AK71))</f>
      </c>
    </row>
    <row r="60" spans="1:31" ht="12.75">
      <c r="A60">
        <f>IF('女子申込入力'!AB72="","",'女子申込入力'!AB72)</f>
      </c>
      <c r="B60">
        <f t="shared" si="0"/>
      </c>
      <c r="E60">
        <f t="shared" si="1"/>
      </c>
      <c r="F60">
        <f>IF(A60="","",'女子申込入力'!AC72)</f>
      </c>
      <c r="G60">
        <f>IF(A60="","",'女子申込入力'!AD72)</f>
      </c>
      <c r="I60">
        <f>IF(A60="","",'女子申込入力'!AM72)</f>
      </c>
      <c r="J60">
        <f>IF(A60="","",'女子申込入力'!AE72)</f>
      </c>
      <c r="K60">
        <f>IF(A60="","",LEFT('女子申込入力'!AL72,4))</f>
      </c>
      <c r="L60">
        <f>IF(A60="","",RIGHT('女子申込入力'!AL72,4))</f>
      </c>
      <c r="O60">
        <f>IF(A60="","",IF('女子申込入力'!AG72="","",'女子申込入力'!AG72))</f>
      </c>
      <c r="S60">
        <f>IF(A60="","",IF('女子申込入力'!AH72="","",'女子申込入力'!AH72))</f>
      </c>
      <c r="W60">
        <f>IF(A60="","",IF('女子申込入力'!AI72="","",'女子申込入力'!AI72))</f>
      </c>
      <c r="AA60">
        <f>IF(A60="","",IF('女子申込入力'!AJ72="","",'女子申込入力'!AJ72))</f>
      </c>
      <c r="AE60">
        <f>IF(A60="","",IF('女子申込入力'!AK72="","",'女子申込入力'!AK72))</f>
      </c>
    </row>
    <row r="61" spans="1:31" ht="12.75">
      <c r="A61">
        <f>IF('女子申込入力'!AB73="","",'女子申込入力'!AB73)</f>
      </c>
      <c r="B61">
        <f t="shared" si="0"/>
      </c>
      <c r="E61">
        <f t="shared" si="1"/>
      </c>
      <c r="F61">
        <f>IF(A61="","",'女子申込入力'!AC73)</f>
      </c>
      <c r="G61">
        <f>IF(A61="","",'女子申込入力'!AD73)</f>
      </c>
      <c r="I61">
        <f>IF(A61="","",'女子申込入力'!AM73)</f>
      </c>
      <c r="J61">
        <f>IF(A61="","",'女子申込入力'!AE73)</f>
      </c>
      <c r="K61">
        <f>IF(A61="","",LEFT('女子申込入力'!AL73,4))</f>
      </c>
      <c r="L61">
        <f>IF(A61="","",RIGHT('女子申込入力'!AL73,4))</f>
      </c>
      <c r="O61">
        <f>IF(A61="","",IF('女子申込入力'!AG73="","",'女子申込入力'!AG73))</f>
      </c>
      <c r="S61">
        <f>IF(A61="","",IF('女子申込入力'!AH73="","",'女子申込入力'!AH73))</f>
      </c>
      <c r="W61">
        <f>IF(A61="","",IF('女子申込入力'!AI73="","",'女子申込入力'!AI73))</f>
      </c>
      <c r="AA61">
        <f>IF(A61="","",IF('女子申込入力'!AJ73="","",'女子申込入力'!AJ73))</f>
      </c>
      <c r="AE61">
        <f>IF(A61="","",IF('女子申込入力'!AK73="","",'女子申込入力'!AK73))</f>
      </c>
    </row>
    <row r="62" spans="1:15" s="109" customFormat="1" ht="12.75">
      <c r="A62" s="109" t="e">
        <f>IF(VLOOKUP(1,'女子申込入力'!$Z$14:$AM$73,3,FALSE)&gt;0,VLOOKUP(1,'女子申込入力'!$Z$14:$AM$73,3,FALSE)+990000,"")</f>
        <v>#N/A</v>
      </c>
      <c r="B62" s="109" t="e">
        <f>ROUNDDOWN((A62-990000)/100,0)</f>
        <v>#N/A</v>
      </c>
      <c r="E62" s="109" t="e">
        <f>A62-990000</f>
        <v>#N/A</v>
      </c>
      <c r="F62" s="109" t="e">
        <f>IF(A62="","",VLOOKUP($E62,#REF!,2,FALSE))</f>
        <v>#N/A</v>
      </c>
      <c r="G62" s="109" t="e">
        <f>IF(A62="","",VLOOKUP($E62,#REF!,3,FALSE))</f>
        <v>#N/A</v>
      </c>
      <c r="I62" s="109" t="e">
        <f>IF(A62="","",VLOOKUP($E62,#REF!,4,FALSE))</f>
        <v>#N/A</v>
      </c>
      <c r="J62" s="109" t="e">
        <f>IF(A62="","",VLOOKUP($E62,#REF!,6,FALSE))</f>
        <v>#N/A</v>
      </c>
      <c r="K62" s="109" t="e">
        <f>IF(A62="","",LEFT(VLOOKUP($E62,#REF!,5,FALSE),2))</f>
        <v>#N/A</v>
      </c>
      <c r="L62" s="109" t="e">
        <f>IF(A62="","",RIGHT(VLOOKUP($E62,#REF!,5,FALSE),2))</f>
        <v>#N/A</v>
      </c>
      <c r="O62" s="109" t="e">
        <f>IF(A62="","",VLOOKUP(1,'女子申込入力'!$Z$14:$AM$73,11,FALSE))</f>
        <v>#N/A</v>
      </c>
    </row>
    <row r="63" spans="1:15" s="109" customFormat="1" ht="12.75">
      <c r="A63" s="109" t="e">
        <f>IF(VLOOKUP(2,'女子申込入力'!$Z$14:$AM$73,3,FALSE)&gt;0,VLOOKUP(2,'女子申込入力'!$Z$14:$AM$73,3,FALSE)+990000,"")</f>
        <v>#N/A</v>
      </c>
      <c r="B63" s="109" t="e">
        <f>ROUNDDOWN((A63-990000)/100,0)</f>
        <v>#N/A</v>
      </c>
      <c r="E63" s="109" t="e">
        <f>A63-990000</f>
        <v>#N/A</v>
      </c>
      <c r="F63" s="109" t="e">
        <f>IF(A63="","",VLOOKUP($E63,#REF!,2,FALSE))</f>
        <v>#N/A</v>
      </c>
      <c r="G63" s="109" t="e">
        <f>IF(A63="","",VLOOKUP($E63,#REF!,3,FALSE))</f>
        <v>#N/A</v>
      </c>
      <c r="I63" s="109" t="e">
        <f>IF(A63="","",VLOOKUP($E63,#REF!,4,FALSE))</f>
        <v>#N/A</v>
      </c>
      <c r="J63" s="109" t="e">
        <f>IF(A63="","",VLOOKUP($E63,#REF!,6,FALSE))</f>
        <v>#N/A</v>
      </c>
      <c r="K63" s="109" t="e">
        <f>IF(A63="","",LEFT(VLOOKUP($E63,#REF!,5,FALSE),2))</f>
        <v>#N/A</v>
      </c>
      <c r="L63" s="109" t="e">
        <f>IF(A63="","",RIGHT(VLOOKUP($E63,#REF!,5,FALSE),2))</f>
        <v>#N/A</v>
      </c>
      <c r="O63" s="109" t="e">
        <f>IF(A63="","",VLOOKUP(2,'女子申込入力'!$Z$14:$AM$73,11,FALSE))</f>
        <v>#N/A</v>
      </c>
    </row>
    <row r="64" spans="1:15" s="109" customFormat="1" ht="12.75">
      <c r="A64" s="109" t="e">
        <f>IF(VLOOKUP(3,'女子申込入力'!$Z$14:$AM$73,3,FALSE)&gt;0,VLOOKUP(3,'女子申込入力'!$Z$14:$AM$73,3,FALSE)+990000,"")</f>
        <v>#N/A</v>
      </c>
      <c r="B64" s="109" t="e">
        <f>ROUNDDOWN((A64-990000)/100,0)</f>
        <v>#N/A</v>
      </c>
      <c r="E64" s="109" t="e">
        <f>A64-990000</f>
        <v>#N/A</v>
      </c>
      <c r="F64" s="109" t="e">
        <f>IF(A64="","",VLOOKUP($E64,#REF!,2,FALSE))</f>
        <v>#N/A</v>
      </c>
      <c r="G64" s="109" t="e">
        <f>IF(A64="","",VLOOKUP($E64,#REF!,3,FALSE))</f>
        <v>#N/A</v>
      </c>
      <c r="I64" s="109" t="e">
        <f>IF(A64="","",VLOOKUP($E64,#REF!,4,FALSE))</f>
        <v>#N/A</v>
      </c>
      <c r="J64" s="109" t="e">
        <f>IF(A64="","",VLOOKUP($E64,#REF!,6,FALSE))</f>
        <v>#N/A</v>
      </c>
      <c r="K64" s="109" t="e">
        <f>IF(A64="","",LEFT(VLOOKUP($E64,#REF!,5,FALSE),2))</f>
        <v>#N/A</v>
      </c>
      <c r="L64" s="109" t="e">
        <f>IF(A64="","",RIGHT(VLOOKUP($E64,#REF!,5,FALSE),2))</f>
        <v>#N/A</v>
      </c>
      <c r="O64" s="109" t="e">
        <f>IF(A64="","",VLOOKUP(3,'女子申込入力'!$Z$14:$AM$73,11,FALSE))</f>
        <v>#N/A</v>
      </c>
    </row>
  </sheetData>
  <sheetProtection/>
  <conditionalFormatting sqref="A2:A61">
    <cfRule type="expression" priority="6" dxfId="0" stopIfTrue="1">
      <formula>OR(女data!#REF!=39)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B2:K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48" customWidth="1"/>
    <col min="2" max="2" width="5.875" style="49" customWidth="1"/>
    <col min="3" max="3" width="3.625" style="48" customWidth="1"/>
    <col min="4" max="4" width="2.375" style="48" customWidth="1"/>
    <col min="5" max="5" width="9.00390625" style="48" customWidth="1"/>
    <col min="6" max="6" width="22.50390625" style="48" customWidth="1"/>
    <col min="7" max="12" width="9.00390625" style="48" customWidth="1"/>
    <col min="13" max="16384" width="9.00390625" style="48" customWidth="1"/>
  </cols>
  <sheetData>
    <row r="2" ht="15">
      <c r="B2" s="47" t="s">
        <v>285</v>
      </c>
    </row>
    <row r="3" ht="3.75" customHeight="1"/>
    <row r="4" spans="2:11" ht="12.75" customHeight="1">
      <c r="B4" s="294" t="s">
        <v>299</v>
      </c>
      <c r="C4" s="294"/>
      <c r="D4" s="294"/>
      <c r="E4" s="294"/>
      <c r="F4" s="294"/>
      <c r="G4" s="294"/>
      <c r="H4" s="294"/>
      <c r="I4" s="294"/>
      <c r="J4" s="294"/>
      <c r="K4" s="56"/>
    </row>
    <row r="5" spans="2:11" ht="12.75" customHeight="1">
      <c r="B5" s="294"/>
      <c r="C5" s="294"/>
      <c r="D5" s="294"/>
      <c r="E5" s="294"/>
      <c r="F5" s="294"/>
      <c r="G5" s="294"/>
      <c r="H5" s="294"/>
      <c r="I5" s="294"/>
      <c r="J5" s="294"/>
      <c r="K5" s="56" t="s">
        <v>296</v>
      </c>
    </row>
    <row r="6" spans="2:11" ht="12.75" customHeight="1">
      <c r="B6" s="294"/>
      <c r="C6" s="294"/>
      <c r="D6" s="294"/>
      <c r="E6" s="294"/>
      <c r="F6" s="294"/>
      <c r="G6" s="294"/>
      <c r="H6" s="294"/>
      <c r="I6" s="294"/>
      <c r="J6" s="294"/>
      <c r="K6" s="48">
        <v>2023.04</v>
      </c>
    </row>
    <row r="7" spans="2:11" ht="12.75" customHeight="1">
      <c r="B7" s="294"/>
      <c r="C7" s="294"/>
      <c r="D7" s="294"/>
      <c r="E7" s="294"/>
      <c r="F7" s="294"/>
      <c r="G7" s="294"/>
      <c r="H7" s="294"/>
      <c r="I7" s="294"/>
      <c r="J7" s="294"/>
      <c r="K7" s="56"/>
    </row>
    <row r="8" ht="12.75">
      <c r="H8" s="57" t="s">
        <v>183</v>
      </c>
    </row>
    <row r="10" spans="2:8" ht="15.75">
      <c r="B10" s="54"/>
      <c r="C10" s="55" t="s">
        <v>300</v>
      </c>
      <c r="D10" s="50"/>
      <c r="E10" s="50"/>
      <c r="F10" s="50"/>
      <c r="G10" s="50"/>
      <c r="H10" s="50"/>
    </row>
    <row r="11" spans="2:8" ht="12.75">
      <c r="B11" s="52"/>
      <c r="C11" s="50"/>
      <c r="D11" s="50"/>
      <c r="E11" s="50"/>
      <c r="F11" s="50"/>
      <c r="G11" s="50"/>
      <c r="H11" s="50"/>
    </row>
    <row r="12" spans="2:8" ht="12.75">
      <c r="B12" s="52"/>
      <c r="C12" s="53" t="s">
        <v>181</v>
      </c>
      <c r="D12" s="50" t="s">
        <v>254</v>
      </c>
      <c r="E12" s="50"/>
      <c r="F12" s="50"/>
      <c r="G12" s="50"/>
      <c r="H12" s="50"/>
    </row>
    <row r="13" spans="2:8" ht="12.75">
      <c r="B13" s="52"/>
      <c r="C13" s="50"/>
      <c r="D13" s="50" t="s">
        <v>255</v>
      </c>
      <c r="E13" s="50"/>
      <c r="F13" s="50"/>
      <c r="G13" s="50"/>
      <c r="H13" s="50"/>
    </row>
    <row r="14" spans="2:8" ht="12.75">
      <c r="B14" s="52"/>
      <c r="C14" s="50"/>
      <c r="D14" s="50"/>
      <c r="E14" s="50"/>
      <c r="F14" s="50"/>
      <c r="G14" s="50"/>
      <c r="H14" s="50"/>
    </row>
    <row r="15" spans="2:8" ht="12.75">
      <c r="B15" s="52"/>
      <c r="C15" s="53" t="s">
        <v>182</v>
      </c>
      <c r="D15" s="107" t="s">
        <v>253</v>
      </c>
      <c r="E15" s="50"/>
      <c r="F15" s="50"/>
      <c r="G15" s="50"/>
      <c r="H15" s="50"/>
    </row>
    <row r="16" spans="2:8" ht="12.75">
      <c r="B16" s="52"/>
      <c r="C16" s="50"/>
      <c r="D16" s="50"/>
      <c r="E16" s="50" t="s">
        <v>173</v>
      </c>
      <c r="F16" s="50"/>
      <c r="G16" s="50"/>
      <c r="H16" s="50"/>
    </row>
    <row r="17" spans="2:8" ht="12.75">
      <c r="B17" s="52"/>
      <c r="C17" s="50"/>
      <c r="D17" s="50"/>
      <c r="E17" s="50" t="s">
        <v>174</v>
      </c>
      <c r="F17" s="50"/>
      <c r="G17" s="50"/>
      <c r="H17" s="50"/>
    </row>
    <row r="18" spans="2:8" ht="12.75">
      <c r="B18" s="52"/>
      <c r="C18" s="50"/>
      <c r="D18" s="50"/>
      <c r="E18" s="50" t="s">
        <v>175</v>
      </c>
      <c r="F18" s="50"/>
      <c r="G18" s="50"/>
      <c r="H18" s="50"/>
    </row>
    <row r="19" spans="2:8" ht="12.75">
      <c r="B19" s="52"/>
      <c r="C19" s="50"/>
      <c r="D19" s="50"/>
      <c r="E19" s="50" t="s">
        <v>176</v>
      </c>
      <c r="F19" s="50"/>
      <c r="G19" s="50"/>
      <c r="H19" s="50"/>
    </row>
    <row r="20" spans="2:8" ht="12.75">
      <c r="B20" s="52"/>
      <c r="C20" s="50"/>
      <c r="D20" s="50"/>
      <c r="E20" s="50" t="s">
        <v>226</v>
      </c>
      <c r="F20" s="50"/>
      <c r="G20" s="50"/>
      <c r="H20" s="50"/>
    </row>
    <row r="21" spans="2:8" ht="12.75">
      <c r="B21" s="52"/>
      <c r="C21" s="50"/>
      <c r="D21" s="50"/>
      <c r="E21" s="50" t="s">
        <v>302</v>
      </c>
      <c r="F21" s="50"/>
      <c r="G21" s="50"/>
      <c r="H21" s="50"/>
    </row>
    <row r="22" spans="2:8" ht="12.75">
      <c r="B22" s="52"/>
      <c r="C22" s="50"/>
      <c r="D22" s="50"/>
      <c r="E22" s="50"/>
      <c r="F22" s="50"/>
      <c r="G22" s="50"/>
      <c r="H22" s="50"/>
    </row>
    <row r="23" spans="2:8" ht="12.75">
      <c r="B23" s="52"/>
      <c r="C23" s="53"/>
      <c r="D23" s="107"/>
      <c r="E23" s="50"/>
      <c r="F23" s="50"/>
      <c r="G23" s="50"/>
      <c r="H23" s="50"/>
    </row>
    <row r="24" spans="2:8" ht="12.75">
      <c r="B24" s="52"/>
      <c r="C24" s="50"/>
      <c r="D24" s="50"/>
      <c r="E24" s="50"/>
      <c r="F24" s="50"/>
      <c r="G24" s="50"/>
      <c r="H24" s="50"/>
    </row>
    <row r="25" spans="2:8" ht="12.75">
      <c r="B25" s="52"/>
      <c r="C25" s="50"/>
      <c r="D25" s="50"/>
      <c r="E25" s="50"/>
      <c r="F25" s="50"/>
      <c r="G25" s="50"/>
      <c r="H25" s="50"/>
    </row>
    <row r="26" spans="2:8" ht="12.75">
      <c r="B26" s="52"/>
      <c r="C26" s="50"/>
      <c r="D26" s="50"/>
      <c r="E26" s="50"/>
      <c r="F26" s="50"/>
      <c r="G26" s="50"/>
      <c r="H26" s="50"/>
    </row>
    <row r="27" spans="2:8" ht="12.75">
      <c r="B27" s="52"/>
      <c r="C27" s="50"/>
      <c r="D27" s="50"/>
      <c r="E27" s="50"/>
      <c r="F27" s="50"/>
      <c r="G27" s="50"/>
      <c r="H27" s="50"/>
    </row>
    <row r="28" spans="2:11" ht="12.75">
      <c r="B28" s="52"/>
      <c r="C28" s="50"/>
      <c r="D28" s="50"/>
      <c r="E28" s="50"/>
      <c r="F28" s="50"/>
      <c r="G28" s="50"/>
      <c r="H28" s="50"/>
      <c r="K28" s="263" t="s">
        <v>309</v>
      </c>
    </row>
    <row r="29" spans="2:8" ht="12.75">
      <c r="B29" s="52"/>
      <c r="C29" s="50"/>
      <c r="D29" s="50"/>
      <c r="E29" s="50"/>
      <c r="F29" s="50"/>
      <c r="G29" s="50"/>
      <c r="H29" s="50"/>
    </row>
    <row r="30" spans="2:8" ht="15.75">
      <c r="B30" s="54"/>
      <c r="C30" s="55"/>
      <c r="D30" s="50"/>
      <c r="E30" s="50"/>
      <c r="F30" s="50"/>
      <c r="G30" s="50"/>
      <c r="H30" s="50"/>
    </row>
    <row r="31" spans="2:8" ht="12.75">
      <c r="B31" s="52"/>
      <c r="C31" s="50"/>
      <c r="D31" s="50"/>
      <c r="E31" s="50"/>
      <c r="F31" s="50"/>
      <c r="G31" s="50"/>
      <c r="H31" s="50"/>
    </row>
    <row r="32" spans="2:8" ht="12.75">
      <c r="B32" s="52"/>
      <c r="C32" s="50"/>
      <c r="D32" s="50"/>
      <c r="E32" s="50"/>
      <c r="F32" s="50"/>
      <c r="G32" s="50"/>
      <c r="H32" s="50"/>
    </row>
    <row r="33" spans="2:8" ht="12.75">
      <c r="B33" s="52"/>
      <c r="C33" s="50"/>
      <c r="D33" s="50"/>
      <c r="E33" s="50"/>
      <c r="F33" s="50"/>
      <c r="G33" s="50"/>
      <c r="H33" s="50"/>
    </row>
    <row r="34" spans="2:8" ht="12.75">
      <c r="B34" s="52"/>
      <c r="C34" s="50"/>
      <c r="D34" s="50"/>
      <c r="E34" s="50"/>
      <c r="F34" s="50"/>
      <c r="G34" s="50"/>
      <c r="H34" s="50"/>
    </row>
    <row r="35" spans="2:8" ht="12.75">
      <c r="B35" s="51"/>
      <c r="C35" s="50"/>
      <c r="D35" s="50"/>
      <c r="E35" s="50"/>
      <c r="F35" s="50"/>
      <c r="G35" s="50"/>
      <c r="H35" s="50"/>
    </row>
    <row r="36" spans="2:8" ht="12.75">
      <c r="B36" s="51"/>
      <c r="C36" s="50"/>
      <c r="D36" s="50"/>
      <c r="E36" s="50"/>
      <c r="F36" s="50"/>
      <c r="G36" s="50"/>
      <c r="H36" s="50"/>
    </row>
    <row r="37" spans="2:8" ht="12.75">
      <c r="B37" s="51"/>
      <c r="C37" s="50"/>
      <c r="D37" s="50"/>
      <c r="E37" s="50"/>
      <c r="F37" s="50"/>
      <c r="G37" s="50"/>
      <c r="H37" s="50"/>
    </row>
    <row r="38" spans="2:8" ht="12.75">
      <c r="B38" s="51"/>
      <c r="C38" s="50"/>
      <c r="D38" s="50"/>
      <c r="E38" s="50"/>
      <c r="F38" s="50"/>
      <c r="G38" s="50"/>
      <c r="H38" s="50"/>
    </row>
  </sheetData>
  <sheetProtection password="8410" sheet="1"/>
  <mergeCells count="1">
    <mergeCell ref="B4:J7"/>
  </mergeCells>
  <printOptions horizontalCentered="1"/>
  <pageMargins left="0.1968503937007874" right="0.1968503937007874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FF66"/>
  </sheetPr>
  <dimension ref="A2:AS75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875" style="24" customWidth="1"/>
    <col min="2" max="2" width="8.25390625" style="29" bestFit="1" customWidth="1"/>
    <col min="3" max="3" width="8.50390625" style="29" customWidth="1"/>
    <col min="4" max="5" width="16.625" style="24" customWidth="1"/>
    <col min="6" max="6" width="5.25390625" style="24" bestFit="1" customWidth="1"/>
    <col min="7" max="7" width="13.875" style="24" customWidth="1"/>
    <col min="8" max="10" width="10.875" style="24" customWidth="1"/>
    <col min="11" max="12" width="10.625" style="24" customWidth="1"/>
    <col min="13" max="13" width="5.75390625" style="24" customWidth="1"/>
    <col min="14" max="16" width="9.25390625" style="24" customWidth="1"/>
    <col min="17" max="17" width="9.875" style="24" hidden="1" customWidth="1"/>
    <col min="18" max="18" width="3.625" style="24" hidden="1" customWidth="1"/>
    <col min="19" max="19" width="9.625" style="24" hidden="1" customWidth="1"/>
    <col min="20" max="20" width="3.00390625" style="24" hidden="1" customWidth="1"/>
    <col min="21" max="21" width="34.50390625" style="24" hidden="1" customWidth="1"/>
    <col min="22" max="22" width="13.875" style="24" hidden="1" customWidth="1"/>
    <col min="23" max="23" width="8.875" style="24" hidden="1" customWidth="1"/>
    <col min="24" max="36" width="9.00390625" style="24" hidden="1" customWidth="1"/>
    <col min="37" max="37" width="9.50390625" style="24" hidden="1" customWidth="1"/>
    <col min="38" max="38" width="5.25390625" style="24" hidden="1" customWidth="1"/>
    <col min="39" max="40" width="9.00390625" style="24" hidden="1" customWidth="1"/>
    <col min="41" max="41" width="11.125" style="24" hidden="1" customWidth="1"/>
    <col min="42" max="45" width="10.75390625" style="24" hidden="1" customWidth="1"/>
    <col min="46" max="49" width="9.00390625" style="24" customWidth="1"/>
    <col min="50" max="16384" width="9.00390625" style="24" customWidth="1"/>
  </cols>
  <sheetData>
    <row r="1" ht="13.5"/>
    <row r="2" spans="2:13" ht="29.25">
      <c r="B2" s="303" t="s">
        <v>217</v>
      </c>
      <c r="C2" s="304"/>
      <c r="D2" s="301" t="s">
        <v>301</v>
      </c>
      <c r="E2" s="302"/>
      <c r="F2" s="25"/>
      <c r="G2" s="94" t="s">
        <v>157</v>
      </c>
      <c r="H2" s="308"/>
      <c r="I2" s="309"/>
      <c r="J2" s="309"/>
      <c r="K2" s="309"/>
      <c r="L2" s="310"/>
      <c r="M2" s="95">
        <f>IF(H2="","",VLOOKUP(H2,$U$12:$W$100,3,0))</f>
      </c>
    </row>
    <row r="3" spans="2:12" ht="9.75" customHeight="1">
      <c r="B3" s="26"/>
      <c r="C3" s="26"/>
      <c r="D3" s="27"/>
      <c r="E3" s="27"/>
      <c r="F3" s="27"/>
      <c r="G3" s="27"/>
      <c r="H3" s="27"/>
      <c r="I3" s="27"/>
      <c r="J3" s="27"/>
      <c r="K3" s="27"/>
      <c r="L3" s="27"/>
    </row>
    <row r="4" spans="2:12" ht="31.5">
      <c r="B4" s="28" t="s">
        <v>218</v>
      </c>
      <c r="D4" s="27"/>
      <c r="F4" s="30"/>
      <c r="G4" s="305"/>
      <c r="H4" s="306"/>
      <c r="I4" s="307"/>
      <c r="J4" s="24" t="s">
        <v>220</v>
      </c>
      <c r="L4" s="27"/>
    </row>
    <row r="5" spans="2:12" ht="1.5" customHeight="1">
      <c r="B5" s="26"/>
      <c r="C5" s="26"/>
      <c r="D5" s="27"/>
      <c r="E5" s="31"/>
      <c r="F5" s="31"/>
      <c r="G5" s="31"/>
      <c r="H5" s="31"/>
      <c r="I5" s="31"/>
      <c r="J5" s="31"/>
      <c r="K5" s="31"/>
      <c r="L5" s="31"/>
    </row>
    <row r="6" spans="3:12" ht="1.5" customHeight="1">
      <c r="C6" s="32"/>
      <c r="D6" s="33"/>
      <c r="F6" s="34"/>
      <c r="G6" s="35"/>
      <c r="H6" s="35"/>
      <c r="I6" s="35"/>
      <c r="J6" s="35"/>
      <c r="K6" s="36"/>
      <c r="L6" s="36"/>
    </row>
    <row r="7" spans="3:12" ht="1.5" customHeight="1">
      <c r="C7" s="26"/>
      <c r="D7" s="27"/>
      <c r="F7" s="37"/>
      <c r="G7" s="38"/>
      <c r="H7" s="38"/>
      <c r="I7" s="38"/>
      <c r="J7" s="38"/>
      <c r="K7" s="39"/>
      <c r="L7" s="39"/>
    </row>
    <row r="8" spans="2:12" ht="25.5" customHeight="1">
      <c r="B8" s="311" t="s">
        <v>252</v>
      </c>
      <c r="C8" s="312"/>
      <c r="D8" s="312"/>
      <c r="E8" s="312"/>
      <c r="F8" s="41"/>
      <c r="G8" s="94" t="s">
        <v>151</v>
      </c>
      <c r="H8" s="295"/>
      <c r="I8" s="296"/>
      <c r="J8" s="296"/>
      <c r="K8" s="296"/>
      <c r="L8" s="165"/>
    </row>
    <row r="9" spans="2:12" ht="25.5" customHeight="1">
      <c r="B9" s="312"/>
      <c r="C9" s="312"/>
      <c r="D9" s="312"/>
      <c r="E9" s="312"/>
      <c r="F9" s="42"/>
      <c r="G9" s="94" t="s">
        <v>152</v>
      </c>
      <c r="H9" s="295"/>
      <c r="I9" s="296"/>
      <c r="J9" s="296"/>
      <c r="K9" s="296"/>
      <c r="L9" s="165"/>
    </row>
    <row r="10" spans="2:13" ht="25.5" customHeight="1">
      <c r="B10" s="312"/>
      <c r="C10" s="312"/>
      <c r="D10" s="312"/>
      <c r="E10" s="312"/>
      <c r="F10" s="42"/>
      <c r="G10" s="96" t="s">
        <v>153</v>
      </c>
      <c r="H10" s="297">
        <f>IF(M2=99,"ここを直接入力",IF(H2="","",VLOOKUP(H2,$U$13:$W$100,2,0)))</f>
      </c>
      <c r="I10" s="298"/>
      <c r="J10" s="298"/>
      <c r="K10" s="298"/>
      <c r="L10" s="218">
        <f>IF(M2=99,"←　チーム略称を直接入力","")</f>
      </c>
      <c r="M10" s="217"/>
    </row>
    <row r="11" spans="2:12" ht="25.5" customHeight="1">
      <c r="B11" s="312"/>
      <c r="C11" s="312"/>
      <c r="D11" s="312"/>
      <c r="E11" s="312"/>
      <c r="F11" s="20"/>
      <c r="G11" s="97" t="s">
        <v>154</v>
      </c>
      <c r="H11" s="299"/>
      <c r="I11" s="300"/>
      <c r="J11" s="300"/>
      <c r="K11" s="300"/>
      <c r="L11" s="166"/>
    </row>
    <row r="12" spans="2:45" ht="15.75" thickBot="1">
      <c r="B12" s="26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T12" s="60"/>
      <c r="U12" s="177"/>
      <c r="V12" s="60"/>
      <c r="AO12" s="72"/>
      <c r="AP12" s="72" t="s">
        <v>239</v>
      </c>
      <c r="AQ12" s="72" t="s">
        <v>240</v>
      </c>
      <c r="AR12" s="72" t="s">
        <v>241</v>
      </c>
      <c r="AS12" s="72" t="s">
        <v>242</v>
      </c>
    </row>
    <row r="13" spans="2:45" ht="15.75" thickBot="1">
      <c r="B13" s="98" t="s">
        <v>0</v>
      </c>
      <c r="C13" s="1" t="s">
        <v>159</v>
      </c>
      <c r="D13" s="264" t="s">
        <v>1</v>
      </c>
      <c r="E13" s="264" t="s">
        <v>2</v>
      </c>
      <c r="F13" s="265" t="s">
        <v>3</v>
      </c>
      <c r="G13" s="104" t="s">
        <v>4</v>
      </c>
      <c r="H13" s="2" t="s">
        <v>5</v>
      </c>
      <c r="I13" s="2" t="s">
        <v>6</v>
      </c>
      <c r="J13" s="227"/>
      <c r="K13" s="228"/>
      <c r="L13" s="228"/>
      <c r="M13" s="3"/>
      <c r="N13" s="105" t="s">
        <v>156</v>
      </c>
      <c r="O13" s="105" t="s">
        <v>155</v>
      </c>
      <c r="P13" s="3"/>
      <c r="T13" s="58" t="s">
        <v>7</v>
      </c>
      <c r="U13" s="59" t="s">
        <v>8</v>
      </c>
      <c r="V13" s="59" t="s">
        <v>9</v>
      </c>
      <c r="W13" s="161" t="s">
        <v>7</v>
      </c>
      <c r="X13" s="162" t="s">
        <v>260</v>
      </c>
      <c r="Y13" s="162" t="s">
        <v>261</v>
      </c>
      <c r="Z13" s="93" t="s">
        <v>243</v>
      </c>
      <c r="AA13" s="72" t="s">
        <v>237</v>
      </c>
      <c r="AB13" s="72" t="s">
        <v>233</v>
      </c>
      <c r="AC13" s="72" t="s">
        <v>234</v>
      </c>
      <c r="AD13" s="72" t="s">
        <v>235</v>
      </c>
      <c r="AE13" s="72" t="s">
        <v>236</v>
      </c>
      <c r="AF13" s="72" t="s">
        <v>228</v>
      </c>
      <c r="AG13" s="72" t="s">
        <v>229</v>
      </c>
      <c r="AH13" s="72" t="s">
        <v>230</v>
      </c>
      <c r="AI13" s="72" t="s">
        <v>231</v>
      </c>
      <c r="AJ13" s="72" t="s">
        <v>232</v>
      </c>
      <c r="AK13" s="72" t="s">
        <v>238</v>
      </c>
      <c r="AL13" s="72" t="s">
        <v>244</v>
      </c>
      <c r="AO13" s="92" t="s">
        <v>286</v>
      </c>
      <c r="AP13" s="72">
        <v>1</v>
      </c>
      <c r="AQ13" s="72"/>
      <c r="AR13" s="72"/>
      <c r="AS13" s="72"/>
    </row>
    <row r="14" spans="1:45" ht="18" customHeight="1">
      <c r="A14" s="45">
        <f aca="true" t="shared" si="0" ref="A14:A45">IF(D14="",0,COUNTIF($D$14:$D$73,D14))</f>
        <v>0</v>
      </c>
      <c r="B14" s="99">
        <v>1</v>
      </c>
      <c r="C14" s="4"/>
      <c r="D14" s="266"/>
      <c r="E14" s="267"/>
      <c r="F14" s="268"/>
      <c r="G14" s="167">
        <f>IF(C14="","",$H$10)</f>
      </c>
      <c r="H14" s="5"/>
      <c r="I14" s="5"/>
      <c r="J14" s="229"/>
      <c r="K14" s="230"/>
      <c r="L14" s="230"/>
      <c r="M14" s="292" t="s">
        <v>305</v>
      </c>
      <c r="N14" s="194" t="s">
        <v>286</v>
      </c>
      <c r="O14" s="105">
        <f>COUNTIF($H$14:$J$73,N14)</f>
        <v>0</v>
      </c>
      <c r="P14" s="6"/>
      <c r="Q14" s="24" t="s">
        <v>287</v>
      </c>
      <c r="R14" s="24">
        <v>1</v>
      </c>
      <c r="T14" s="43" t="s">
        <v>10</v>
      </c>
      <c r="U14" s="44" t="s">
        <v>11</v>
      </c>
      <c r="V14" s="44" t="s">
        <v>12</v>
      </c>
      <c r="W14" s="161" t="s">
        <v>10</v>
      </c>
      <c r="X14" s="162">
        <f>COUNTIF($K$14:K14,K14)</f>
        <v>0</v>
      </c>
      <c r="Y14" s="162">
        <f>COUNTIF($L$14:L14,L14)</f>
        <v>0</v>
      </c>
      <c r="Z14" s="24">
        <v>1</v>
      </c>
      <c r="AA14" s="72">
        <f>IF(C14="","",C14)</f>
      </c>
      <c r="AB14" s="72">
        <f>D14</f>
        <v>0</v>
      </c>
      <c r="AC14" s="72">
        <f>E14</f>
        <v>0</v>
      </c>
      <c r="AD14" s="72">
        <f>F14</f>
        <v>0</v>
      </c>
      <c r="AE14" s="72">
        <f>G14</f>
      </c>
      <c r="AF14" s="72">
        <f>IF(H14="","",VLOOKUP(H14,$AO$13:$AS$43,2,FALSE))</f>
      </c>
      <c r="AG14" s="72">
        <f>IF(I14="","",VLOOKUP(I14,$AO$13:$AS$43,2,FALSE))</f>
      </c>
      <c r="AH14" s="72">
        <f>IF(J14="","",VLOOKUP(J14,$AO$13:$AS$43,2,FALSE))</f>
      </c>
      <c r="AI14" s="72">
        <f>IF(K14="","",11)</f>
      </c>
      <c r="AJ14" s="72">
        <f>IF(L14="","",12)</f>
      </c>
      <c r="AK14" s="72">
        <f>IF(AA14="","",VLOOKUP(AA14,#REF!,6,FALSE))</f>
      </c>
      <c r="AL14" s="72">
        <f>IF(AA14="","",VLOOKUP(AA14,#REF!,5,FALSE))</f>
      </c>
      <c r="AO14" s="92" t="s">
        <v>273</v>
      </c>
      <c r="AP14" s="72">
        <v>2</v>
      </c>
      <c r="AQ14" s="72"/>
      <c r="AR14" s="72"/>
      <c r="AS14" s="72"/>
    </row>
    <row r="15" spans="1:45" ht="18" customHeight="1">
      <c r="A15" s="45">
        <f t="shared" si="0"/>
        <v>0</v>
      </c>
      <c r="B15" s="100">
        <f aca="true" t="shared" si="1" ref="B15:B73">IF(D15="","",B14+1)</f>
      </c>
      <c r="C15" s="7"/>
      <c r="D15" s="269"/>
      <c r="E15" s="270"/>
      <c r="F15" s="271"/>
      <c r="G15" s="168">
        <f aca="true" t="shared" si="2" ref="G15:G73">IF(C15="","",$H$10)</f>
      </c>
      <c r="H15" s="8"/>
      <c r="I15" s="8"/>
      <c r="J15" s="229"/>
      <c r="K15" s="230"/>
      <c r="L15" s="230"/>
      <c r="M15" s="292" t="s">
        <v>306</v>
      </c>
      <c r="N15" s="194" t="s">
        <v>273</v>
      </c>
      <c r="O15" s="105">
        <f>COUNTIF($H$14:$J$73,N15)</f>
        <v>0</v>
      </c>
      <c r="P15" s="6"/>
      <c r="Q15" s="24" t="s">
        <v>274</v>
      </c>
      <c r="R15" s="24">
        <v>2</v>
      </c>
      <c r="T15" s="43" t="s">
        <v>13</v>
      </c>
      <c r="U15" s="44" t="s">
        <v>14</v>
      </c>
      <c r="V15" s="44" t="s">
        <v>15</v>
      </c>
      <c r="W15" s="161" t="s">
        <v>13</v>
      </c>
      <c r="X15" s="162">
        <f>COUNTIF($K$14:K15,K15)</f>
        <v>0</v>
      </c>
      <c r="Y15" s="162">
        <f>COUNTIF($L$14:L15,L15)</f>
        <v>0</v>
      </c>
      <c r="Z15" s="24">
        <v>2</v>
      </c>
      <c r="AA15" s="72">
        <f aca="true" t="shared" si="3" ref="AA15:AA73">IF(C15="","",C15)</f>
      </c>
      <c r="AB15" s="72">
        <f aca="true" t="shared" si="4" ref="AB15:AB73">D15</f>
        <v>0</v>
      </c>
      <c r="AC15" s="72">
        <f aca="true" t="shared" si="5" ref="AC15:AC73">E15</f>
        <v>0</v>
      </c>
      <c r="AD15" s="72">
        <f aca="true" t="shared" si="6" ref="AD15:AD73">F15</f>
        <v>0</v>
      </c>
      <c r="AE15" s="72">
        <f aca="true" t="shared" si="7" ref="AE15:AE73">G15</f>
      </c>
      <c r="AF15" s="72">
        <f aca="true" t="shared" si="8" ref="AF15:AF73">IF(H15="","",VLOOKUP(H15,$AO$13:$AS$43,2,FALSE))</f>
      </c>
      <c r="AG15" s="72">
        <f aca="true" t="shared" si="9" ref="AG15:AG73">IF(I15="","",VLOOKUP(I15,$AO$13:$AS$43,2,FALSE))</f>
      </c>
      <c r="AH15" s="72">
        <f aca="true" t="shared" si="10" ref="AH15:AH73">IF(J15="","",VLOOKUP(J15,$AO$13:$AS$43,2,FALSE))</f>
      </c>
      <c r="AI15" s="72">
        <f aca="true" t="shared" si="11" ref="AI15:AI73">IF(K15="","",11)</f>
      </c>
      <c r="AJ15" s="72">
        <f>IF(L15="","",12)</f>
      </c>
      <c r="AK15" s="72">
        <f>IF(AA15="","",VLOOKUP(AA15,#REF!,6,FALSE))</f>
      </c>
      <c r="AL15" s="72">
        <f>IF(AA15="","",VLOOKUP(AA15,#REF!,5,FALSE))</f>
      </c>
      <c r="AO15" s="92" t="s">
        <v>288</v>
      </c>
      <c r="AP15" s="72">
        <v>3</v>
      </c>
      <c r="AQ15" s="72"/>
      <c r="AR15" s="72"/>
      <c r="AS15" s="72"/>
    </row>
    <row r="16" spans="1:45" ht="18" customHeight="1">
      <c r="A16" s="45">
        <f t="shared" si="0"/>
        <v>0</v>
      </c>
      <c r="B16" s="101">
        <f t="shared" si="1"/>
      </c>
      <c r="C16" s="9"/>
      <c r="D16" s="272"/>
      <c r="E16" s="270"/>
      <c r="F16" s="273"/>
      <c r="G16" s="169">
        <f t="shared" si="2"/>
      </c>
      <c r="H16" s="10"/>
      <c r="I16" s="10"/>
      <c r="J16" s="229"/>
      <c r="K16" s="19"/>
      <c r="L16" s="19"/>
      <c r="M16" s="292" t="s">
        <v>306</v>
      </c>
      <c r="N16" s="194" t="s">
        <v>288</v>
      </c>
      <c r="O16" s="105">
        <f>COUNTIF($H$14:$J$73,N16)</f>
        <v>0</v>
      </c>
      <c r="P16" s="6"/>
      <c r="Q16" s="24" t="s">
        <v>289</v>
      </c>
      <c r="R16" s="24">
        <v>3</v>
      </c>
      <c r="T16" s="43" t="s">
        <v>16</v>
      </c>
      <c r="U16" s="44" t="s">
        <v>17</v>
      </c>
      <c r="V16" s="44" t="s">
        <v>18</v>
      </c>
      <c r="W16" s="161" t="s">
        <v>16</v>
      </c>
      <c r="X16" s="162">
        <f>COUNTIF($K$14:K16,K16)</f>
        <v>0</v>
      </c>
      <c r="Y16" s="162">
        <f>COUNTIF($L$14:L16,L16)</f>
        <v>0</v>
      </c>
      <c r="Z16" s="24">
        <v>3</v>
      </c>
      <c r="AA16" s="72">
        <f t="shared" si="3"/>
      </c>
      <c r="AB16" s="72">
        <f t="shared" si="4"/>
        <v>0</v>
      </c>
      <c r="AC16" s="72">
        <f t="shared" si="5"/>
        <v>0</v>
      </c>
      <c r="AD16" s="72">
        <f t="shared" si="6"/>
        <v>0</v>
      </c>
      <c r="AE16" s="72">
        <f t="shared" si="7"/>
      </c>
      <c r="AF16" s="72">
        <f t="shared" si="8"/>
      </c>
      <c r="AG16" s="72">
        <f t="shared" si="9"/>
      </c>
      <c r="AH16" s="72">
        <f t="shared" si="10"/>
      </c>
      <c r="AI16" s="72">
        <f t="shared" si="11"/>
      </c>
      <c r="AJ16" s="72">
        <f>IF(L16="","",12)</f>
      </c>
      <c r="AK16" s="72">
        <f>IF(AA16="","",VLOOKUP(AA16,#REF!,6,FALSE))</f>
      </c>
      <c r="AL16" s="72">
        <f>IF(AA16="","",VLOOKUP(AA16,#REF!,5,FALSE))</f>
      </c>
      <c r="AO16" s="92" t="s">
        <v>275</v>
      </c>
      <c r="AP16" s="72">
        <v>4</v>
      </c>
      <c r="AQ16" s="72"/>
      <c r="AR16" s="72"/>
      <c r="AS16" s="72"/>
    </row>
    <row r="17" spans="1:45" ht="18" customHeight="1">
      <c r="A17" s="45">
        <f t="shared" si="0"/>
        <v>0</v>
      </c>
      <c r="B17" s="100">
        <f t="shared" si="1"/>
      </c>
      <c r="C17" s="7"/>
      <c r="D17" s="274"/>
      <c r="E17" s="275"/>
      <c r="F17" s="271"/>
      <c r="G17" s="168">
        <f t="shared" si="2"/>
      </c>
      <c r="H17" s="8"/>
      <c r="I17" s="8"/>
      <c r="J17" s="229"/>
      <c r="K17" s="19"/>
      <c r="L17" s="19"/>
      <c r="M17" s="292" t="s">
        <v>307</v>
      </c>
      <c r="N17" s="194" t="s">
        <v>275</v>
      </c>
      <c r="O17" s="105">
        <f>COUNTIF($H$14:$J$73,N17)</f>
        <v>0</v>
      </c>
      <c r="P17" s="6"/>
      <c r="Q17" s="24" t="s">
        <v>275</v>
      </c>
      <c r="R17" s="24">
        <v>4</v>
      </c>
      <c r="T17" s="43" t="s">
        <v>19</v>
      </c>
      <c r="U17" s="44" t="s">
        <v>20</v>
      </c>
      <c r="V17" s="44" t="s">
        <v>21</v>
      </c>
      <c r="W17" s="161" t="s">
        <v>19</v>
      </c>
      <c r="X17" s="162">
        <f>COUNTIF($K$14:K17,K17)</f>
        <v>0</v>
      </c>
      <c r="Y17" s="162">
        <f>COUNTIF($L$14:L17,L17)</f>
        <v>0</v>
      </c>
      <c r="Z17" s="24">
        <v>4</v>
      </c>
      <c r="AA17" s="72">
        <f>IF(C17="","",C17)</f>
      </c>
      <c r="AB17" s="72">
        <f>D17</f>
        <v>0</v>
      </c>
      <c r="AC17" s="72">
        <f>E17</f>
        <v>0</v>
      </c>
      <c r="AD17" s="72">
        <f>F17</f>
        <v>0</v>
      </c>
      <c r="AE17" s="72">
        <f>G17</f>
      </c>
      <c r="AF17" s="72">
        <f>IF(H17="","",VLOOKUP(H17,$AO$13:$AS$43,2,FALSE))</f>
      </c>
      <c r="AG17" s="72">
        <f>IF(I17="","",VLOOKUP(I17,$AO$13:$AS$43,2,FALSE))</f>
      </c>
      <c r="AH17" s="72">
        <f>IF(J17="","",VLOOKUP(J17,$AO$13:$AS$43,2,FALSE))</f>
      </c>
      <c r="AI17" s="72">
        <f>IF(K17="","",11)</f>
      </c>
      <c r="AJ17" s="72">
        <f>IF(L17="","",12)</f>
      </c>
      <c r="AK17" s="72">
        <f>IF(AA17="","",VLOOKUP(AA17,#REF!,6,FALSE))</f>
      </c>
      <c r="AL17" s="72">
        <f>IF(AA17="","",VLOOKUP(AA17,#REF!,5,FALSE))</f>
      </c>
      <c r="AO17" s="92" t="s">
        <v>290</v>
      </c>
      <c r="AP17" s="72">
        <v>5</v>
      </c>
      <c r="AQ17" s="72"/>
      <c r="AR17" s="72"/>
      <c r="AS17" s="72"/>
    </row>
    <row r="18" spans="1:45" ht="18" customHeight="1" thickBot="1">
      <c r="A18" s="45">
        <f t="shared" si="0"/>
        <v>0</v>
      </c>
      <c r="B18" s="102">
        <f t="shared" si="1"/>
      </c>
      <c r="C18" s="11"/>
      <c r="D18" s="276"/>
      <c r="E18" s="277"/>
      <c r="F18" s="278"/>
      <c r="G18" s="170">
        <f t="shared" si="2"/>
      </c>
      <c r="H18" s="12"/>
      <c r="I18" s="12"/>
      <c r="J18" s="229"/>
      <c r="K18" s="19"/>
      <c r="L18" s="19"/>
      <c r="M18" s="292" t="s">
        <v>307</v>
      </c>
      <c r="N18" s="194" t="s">
        <v>290</v>
      </c>
      <c r="O18" s="105">
        <f>COUNTIF($H$14:$J$73,N18)</f>
        <v>0</v>
      </c>
      <c r="P18" s="6"/>
      <c r="Q18" s="24" t="s">
        <v>290</v>
      </c>
      <c r="R18" s="24">
        <v>5</v>
      </c>
      <c r="T18" s="43" t="s">
        <v>22</v>
      </c>
      <c r="U18" s="44" t="s">
        <v>23</v>
      </c>
      <c r="V18" s="44" t="s">
        <v>24</v>
      </c>
      <c r="W18" s="161" t="s">
        <v>22</v>
      </c>
      <c r="X18" s="162">
        <f>COUNTIF($K$14:K18,K18)</f>
        <v>0</v>
      </c>
      <c r="Y18" s="162">
        <f>COUNTIF($L$14:L18,L18)</f>
        <v>0</v>
      </c>
      <c r="Z18" s="24">
        <v>5</v>
      </c>
      <c r="AA18" s="72">
        <f t="shared" si="3"/>
      </c>
      <c r="AB18" s="72">
        <f t="shared" si="4"/>
        <v>0</v>
      </c>
      <c r="AC18" s="72">
        <f t="shared" si="5"/>
        <v>0</v>
      </c>
      <c r="AD18" s="72">
        <f t="shared" si="6"/>
        <v>0</v>
      </c>
      <c r="AE18" s="72">
        <f t="shared" si="7"/>
      </c>
      <c r="AF18" s="72">
        <f t="shared" si="8"/>
      </c>
      <c r="AG18" s="72">
        <f t="shared" si="9"/>
      </c>
      <c r="AH18" s="72">
        <f t="shared" si="10"/>
      </c>
      <c r="AI18" s="72">
        <f t="shared" si="11"/>
      </c>
      <c r="AJ18" s="72">
        <f aca="true" t="shared" si="12" ref="AJ18:AJ73">IF(L18="","",12)</f>
      </c>
      <c r="AK18" s="72">
        <f>IF(AA18="","",VLOOKUP(AA18,#REF!,6,FALSE))</f>
      </c>
      <c r="AL18" s="72">
        <f>IF(AA18="","",VLOOKUP(AA18,#REF!,5,FALSE))</f>
      </c>
      <c r="AO18" s="92"/>
      <c r="AP18" s="72"/>
      <c r="AQ18" s="72"/>
      <c r="AR18" s="72"/>
      <c r="AS18" s="72"/>
    </row>
    <row r="19" spans="1:45" ht="18" customHeight="1">
      <c r="A19" s="45">
        <f t="shared" si="0"/>
        <v>0</v>
      </c>
      <c r="B19" s="99">
        <f t="shared" si="1"/>
      </c>
      <c r="C19" s="4"/>
      <c r="D19" s="266"/>
      <c r="E19" s="267"/>
      <c r="F19" s="268"/>
      <c r="G19" s="171">
        <f t="shared" si="2"/>
      </c>
      <c r="H19" s="5"/>
      <c r="I19" s="5"/>
      <c r="J19" s="229"/>
      <c r="K19" s="19"/>
      <c r="L19" s="19"/>
      <c r="M19" s="6"/>
      <c r="N19" s="222"/>
      <c r="O19" s="223"/>
      <c r="P19" s="6"/>
      <c r="R19" s="24">
        <v>6</v>
      </c>
      <c r="T19" s="43" t="s">
        <v>25</v>
      </c>
      <c r="U19" s="44" t="s">
        <v>26</v>
      </c>
      <c r="V19" s="44" t="s">
        <v>27</v>
      </c>
      <c r="W19" s="161" t="s">
        <v>25</v>
      </c>
      <c r="X19" s="162">
        <f>COUNTIF($K$14:K19,K19)</f>
        <v>0</v>
      </c>
      <c r="Y19" s="162">
        <f>COUNTIF($L$14:L19,L19)</f>
        <v>0</v>
      </c>
      <c r="Z19" s="24">
        <v>6</v>
      </c>
      <c r="AA19" s="72">
        <f t="shared" si="3"/>
      </c>
      <c r="AB19" s="72">
        <f t="shared" si="4"/>
        <v>0</v>
      </c>
      <c r="AC19" s="72">
        <f t="shared" si="5"/>
        <v>0</v>
      </c>
      <c r="AD19" s="72">
        <f t="shared" si="6"/>
        <v>0</v>
      </c>
      <c r="AE19" s="72">
        <f t="shared" si="7"/>
      </c>
      <c r="AF19" s="72">
        <f t="shared" si="8"/>
      </c>
      <c r="AG19" s="72">
        <f t="shared" si="9"/>
      </c>
      <c r="AH19" s="72">
        <f t="shared" si="10"/>
      </c>
      <c r="AI19" s="72">
        <f t="shared" si="11"/>
      </c>
      <c r="AJ19" s="72">
        <f t="shared" si="12"/>
      </c>
      <c r="AK19" s="72">
        <f>IF(AA19="","",VLOOKUP(AA19,#REF!,6,FALSE))</f>
      </c>
      <c r="AL19" s="72">
        <f>IF(AA19="","",VLOOKUP(AA19,#REF!,5,FALSE))</f>
      </c>
      <c r="AO19" s="92"/>
      <c r="AP19" s="72"/>
      <c r="AQ19" s="72"/>
      <c r="AR19" s="72"/>
      <c r="AS19" s="72"/>
    </row>
    <row r="20" spans="1:45" ht="18" customHeight="1">
      <c r="A20" s="45">
        <f t="shared" si="0"/>
        <v>0</v>
      </c>
      <c r="B20" s="100">
        <f t="shared" si="1"/>
      </c>
      <c r="C20" s="7"/>
      <c r="D20" s="269"/>
      <c r="E20" s="275"/>
      <c r="F20" s="271"/>
      <c r="G20" s="172">
        <f t="shared" si="2"/>
      </c>
      <c r="H20" s="8"/>
      <c r="I20" s="8"/>
      <c r="J20" s="229"/>
      <c r="K20" s="19"/>
      <c r="L20" s="19"/>
      <c r="M20" s="6"/>
      <c r="N20" s="224"/>
      <c r="O20" s="225"/>
      <c r="P20" s="6"/>
      <c r="R20" s="24">
        <v>7</v>
      </c>
      <c r="T20" s="43" t="s">
        <v>28</v>
      </c>
      <c r="U20" s="44" t="s">
        <v>29</v>
      </c>
      <c r="V20" s="44" t="s">
        <v>30</v>
      </c>
      <c r="W20" s="161" t="s">
        <v>28</v>
      </c>
      <c r="X20" s="162">
        <f>COUNTIF($K$14:K20,K20)</f>
        <v>0</v>
      </c>
      <c r="Y20" s="162">
        <f>COUNTIF($L$14:L20,L20)</f>
        <v>0</v>
      </c>
      <c r="Z20" s="24">
        <v>7</v>
      </c>
      <c r="AA20" s="72">
        <f t="shared" si="3"/>
      </c>
      <c r="AB20" s="72">
        <f t="shared" si="4"/>
        <v>0</v>
      </c>
      <c r="AC20" s="72">
        <f t="shared" si="5"/>
        <v>0</v>
      </c>
      <c r="AD20" s="72">
        <f t="shared" si="6"/>
        <v>0</v>
      </c>
      <c r="AE20" s="72">
        <f t="shared" si="7"/>
      </c>
      <c r="AF20" s="72">
        <f t="shared" si="8"/>
      </c>
      <c r="AG20" s="72">
        <f t="shared" si="9"/>
      </c>
      <c r="AH20" s="72">
        <f t="shared" si="10"/>
      </c>
      <c r="AI20" s="72">
        <f t="shared" si="11"/>
      </c>
      <c r="AJ20" s="72">
        <f t="shared" si="12"/>
      </c>
      <c r="AK20" s="72">
        <f>IF(AA20="","",VLOOKUP(AA20,#REF!,6,FALSE))</f>
      </c>
      <c r="AL20" s="72">
        <f>IF(AA20="","",VLOOKUP(AA20,#REF!,5,FALSE))</f>
      </c>
      <c r="AO20" s="92"/>
      <c r="AP20" s="72"/>
      <c r="AQ20" s="72"/>
      <c r="AR20" s="72"/>
      <c r="AS20" s="72"/>
    </row>
    <row r="21" spans="1:45" ht="18" customHeight="1">
      <c r="A21" s="45">
        <f t="shared" si="0"/>
        <v>0</v>
      </c>
      <c r="B21" s="101">
        <f t="shared" si="1"/>
      </c>
      <c r="C21" s="9"/>
      <c r="D21" s="272"/>
      <c r="E21" s="270"/>
      <c r="F21" s="273"/>
      <c r="G21" s="173">
        <f t="shared" si="2"/>
      </c>
      <c r="H21" s="10"/>
      <c r="I21" s="10"/>
      <c r="J21" s="229"/>
      <c r="K21" s="19"/>
      <c r="L21" s="19"/>
      <c r="M21" s="6"/>
      <c r="N21" s="224"/>
      <c r="O21" s="225"/>
      <c r="P21" s="6"/>
      <c r="R21" s="24">
        <v>8</v>
      </c>
      <c r="T21" s="43" t="s">
        <v>31</v>
      </c>
      <c r="U21" s="44" t="s">
        <v>269</v>
      </c>
      <c r="V21" s="44" t="s">
        <v>160</v>
      </c>
      <c r="W21" s="161" t="s">
        <v>31</v>
      </c>
      <c r="X21" s="162">
        <f>COUNTIF($K$14:K21,K21)</f>
        <v>0</v>
      </c>
      <c r="Y21" s="162">
        <f>COUNTIF($L$14:L21,L21)</f>
        <v>0</v>
      </c>
      <c r="Z21" s="24">
        <v>8</v>
      </c>
      <c r="AA21" s="72">
        <f t="shared" si="3"/>
      </c>
      <c r="AB21" s="72">
        <f t="shared" si="4"/>
        <v>0</v>
      </c>
      <c r="AC21" s="72">
        <f t="shared" si="5"/>
        <v>0</v>
      </c>
      <c r="AD21" s="72">
        <f t="shared" si="6"/>
        <v>0</v>
      </c>
      <c r="AE21" s="72">
        <f t="shared" si="7"/>
      </c>
      <c r="AF21" s="72">
        <f t="shared" si="8"/>
      </c>
      <c r="AG21" s="72">
        <f t="shared" si="9"/>
      </c>
      <c r="AH21" s="72">
        <f t="shared" si="10"/>
      </c>
      <c r="AI21" s="72">
        <f t="shared" si="11"/>
      </c>
      <c r="AJ21" s="72">
        <f t="shared" si="12"/>
      </c>
      <c r="AK21" s="72">
        <f>IF(AA21="","",VLOOKUP(AA21,#REF!,6,FALSE))</f>
      </c>
      <c r="AL21" s="72">
        <f>IF(AA21="","",VLOOKUP(AA21,#REF!,5,FALSE))</f>
      </c>
      <c r="AO21" s="92"/>
      <c r="AP21" s="72"/>
      <c r="AQ21" s="72"/>
      <c r="AR21" s="72"/>
      <c r="AS21" s="72"/>
    </row>
    <row r="22" spans="1:45" ht="18" customHeight="1">
      <c r="A22" s="45">
        <f t="shared" si="0"/>
        <v>0</v>
      </c>
      <c r="B22" s="100">
        <f t="shared" si="1"/>
      </c>
      <c r="C22" s="7"/>
      <c r="D22" s="274"/>
      <c r="E22" s="275"/>
      <c r="F22" s="271"/>
      <c r="G22" s="172">
        <f t="shared" si="2"/>
      </c>
      <c r="H22" s="8"/>
      <c r="I22" s="8"/>
      <c r="J22" s="229"/>
      <c r="K22" s="19"/>
      <c r="L22" s="19"/>
      <c r="M22" s="6"/>
      <c r="N22" s="224"/>
      <c r="O22" s="225"/>
      <c r="P22" s="6"/>
      <c r="R22" s="24">
        <v>9</v>
      </c>
      <c r="T22" s="43" t="s">
        <v>32</v>
      </c>
      <c r="U22" s="44" t="s">
        <v>33</v>
      </c>
      <c r="V22" s="44" t="s">
        <v>34</v>
      </c>
      <c r="W22" s="161" t="s">
        <v>32</v>
      </c>
      <c r="X22" s="162">
        <f>COUNTIF($K$14:K22,K22)</f>
        <v>0</v>
      </c>
      <c r="Y22" s="162">
        <f>COUNTIF($L$14:L22,L22)</f>
        <v>0</v>
      </c>
      <c r="Z22" s="24">
        <v>9</v>
      </c>
      <c r="AA22" s="72">
        <f t="shared" si="3"/>
      </c>
      <c r="AB22" s="72">
        <f t="shared" si="4"/>
        <v>0</v>
      </c>
      <c r="AC22" s="72">
        <f t="shared" si="5"/>
        <v>0</v>
      </c>
      <c r="AD22" s="72">
        <f t="shared" si="6"/>
        <v>0</v>
      </c>
      <c r="AE22" s="72">
        <f t="shared" si="7"/>
      </c>
      <c r="AF22" s="72">
        <f t="shared" si="8"/>
      </c>
      <c r="AG22" s="72">
        <f t="shared" si="9"/>
      </c>
      <c r="AH22" s="72">
        <f t="shared" si="10"/>
      </c>
      <c r="AI22" s="72">
        <f t="shared" si="11"/>
      </c>
      <c r="AJ22" s="72">
        <f t="shared" si="12"/>
      </c>
      <c r="AK22" s="72">
        <f>IF(AA22="","",VLOOKUP(AA22,#REF!,6,FALSE))</f>
      </c>
      <c r="AL22" s="72">
        <f>IF(AA22="","",VLOOKUP(AA22,#REF!,5,FALSE))</f>
      </c>
      <c r="AO22" s="92"/>
      <c r="AP22" s="72"/>
      <c r="AQ22" s="72"/>
      <c r="AR22" s="72"/>
      <c r="AS22" s="72"/>
    </row>
    <row r="23" spans="1:45" ht="18" customHeight="1" thickBot="1">
      <c r="A23" s="45">
        <f t="shared" si="0"/>
        <v>0</v>
      </c>
      <c r="B23" s="102">
        <f t="shared" si="1"/>
      </c>
      <c r="C23" s="11"/>
      <c r="D23" s="276"/>
      <c r="E23" s="277"/>
      <c r="F23" s="278"/>
      <c r="G23" s="174">
        <f t="shared" si="2"/>
      </c>
      <c r="H23" s="12"/>
      <c r="I23" s="12"/>
      <c r="J23" s="229"/>
      <c r="K23" s="19"/>
      <c r="L23" s="19"/>
      <c r="M23" s="6"/>
      <c r="N23" s="224"/>
      <c r="O23" s="225"/>
      <c r="P23" s="6"/>
      <c r="R23" s="24">
        <v>10</v>
      </c>
      <c r="T23" s="43" t="s">
        <v>35</v>
      </c>
      <c r="U23" s="44" t="s">
        <v>262</v>
      </c>
      <c r="V23" s="44" t="s">
        <v>270</v>
      </c>
      <c r="W23" s="161" t="s">
        <v>35</v>
      </c>
      <c r="X23" s="162">
        <f>COUNTIF($K$14:K23,K23)</f>
        <v>0</v>
      </c>
      <c r="Y23" s="162">
        <f>COUNTIF($L$14:L23,L23)</f>
        <v>0</v>
      </c>
      <c r="Z23" s="24">
        <v>10</v>
      </c>
      <c r="AA23" s="72">
        <f t="shared" si="3"/>
      </c>
      <c r="AB23" s="72">
        <f t="shared" si="4"/>
        <v>0</v>
      </c>
      <c r="AC23" s="72">
        <f t="shared" si="5"/>
        <v>0</v>
      </c>
      <c r="AD23" s="72">
        <f t="shared" si="6"/>
        <v>0</v>
      </c>
      <c r="AE23" s="72">
        <f t="shared" si="7"/>
      </c>
      <c r="AF23" s="72">
        <f t="shared" si="8"/>
      </c>
      <c r="AG23" s="72">
        <f t="shared" si="9"/>
      </c>
      <c r="AH23" s="72">
        <f t="shared" si="10"/>
      </c>
      <c r="AI23" s="72">
        <f t="shared" si="11"/>
      </c>
      <c r="AJ23" s="72">
        <f t="shared" si="12"/>
      </c>
      <c r="AK23" s="72">
        <f>IF(AA23="","",VLOOKUP(AA23,#REF!,6,FALSE))</f>
      </c>
      <c r="AL23" s="72">
        <f>IF(AA23="","",VLOOKUP(AA23,#REF!,5,FALSE))</f>
      </c>
      <c r="AO23" s="92"/>
      <c r="AP23" s="72"/>
      <c r="AQ23" s="72"/>
      <c r="AR23" s="72"/>
      <c r="AS23" s="72"/>
    </row>
    <row r="24" spans="1:45" ht="18" customHeight="1">
      <c r="A24" s="45">
        <f t="shared" si="0"/>
        <v>0</v>
      </c>
      <c r="B24" s="99">
        <f t="shared" si="1"/>
      </c>
      <c r="C24" s="4"/>
      <c r="D24" s="266"/>
      <c r="E24" s="267"/>
      <c r="F24" s="268"/>
      <c r="G24" s="171">
        <f t="shared" si="2"/>
      </c>
      <c r="H24" s="5"/>
      <c r="I24" s="5"/>
      <c r="J24" s="229"/>
      <c r="K24" s="19"/>
      <c r="L24" s="19"/>
      <c r="M24" s="6"/>
      <c r="N24" s="224"/>
      <c r="O24" s="225"/>
      <c r="P24" s="6"/>
      <c r="R24" s="24">
        <v>11</v>
      </c>
      <c r="T24" s="43" t="s">
        <v>36</v>
      </c>
      <c r="U24" s="44" t="s">
        <v>37</v>
      </c>
      <c r="V24" s="44" t="s">
        <v>38</v>
      </c>
      <c r="W24" s="161" t="s">
        <v>36</v>
      </c>
      <c r="X24" s="162">
        <f>COUNTIF($K$14:K24,K24)</f>
        <v>0</v>
      </c>
      <c r="Y24" s="162">
        <f>COUNTIF($L$14:L24,L24)</f>
        <v>0</v>
      </c>
      <c r="Z24" s="24">
        <v>11</v>
      </c>
      <c r="AA24" s="72">
        <f t="shared" si="3"/>
      </c>
      <c r="AB24" s="72">
        <f t="shared" si="4"/>
        <v>0</v>
      </c>
      <c r="AC24" s="72">
        <f t="shared" si="5"/>
        <v>0</v>
      </c>
      <c r="AD24" s="72">
        <f t="shared" si="6"/>
        <v>0</v>
      </c>
      <c r="AE24" s="72">
        <f t="shared" si="7"/>
      </c>
      <c r="AF24" s="72">
        <f t="shared" si="8"/>
      </c>
      <c r="AG24" s="72">
        <f t="shared" si="9"/>
      </c>
      <c r="AH24" s="72">
        <f t="shared" si="10"/>
      </c>
      <c r="AI24" s="72">
        <f t="shared" si="11"/>
      </c>
      <c r="AJ24" s="72">
        <f t="shared" si="12"/>
      </c>
      <c r="AK24" s="72">
        <f>IF(AA24="","",VLOOKUP(AA24,#REF!,6,FALSE))</f>
      </c>
      <c r="AL24" s="72">
        <f>IF(AA24="","",VLOOKUP(AA24,#REF!,5,FALSE))</f>
      </c>
      <c r="AO24" s="92"/>
      <c r="AP24" s="72"/>
      <c r="AQ24" s="72"/>
      <c r="AR24" s="72"/>
      <c r="AS24" s="72"/>
    </row>
    <row r="25" spans="1:45" ht="18" customHeight="1">
      <c r="A25" s="45">
        <f t="shared" si="0"/>
        <v>0</v>
      </c>
      <c r="B25" s="100">
        <f t="shared" si="1"/>
      </c>
      <c r="C25" s="7"/>
      <c r="D25" s="274"/>
      <c r="E25" s="275"/>
      <c r="F25" s="271"/>
      <c r="G25" s="172">
        <f t="shared" si="2"/>
      </c>
      <c r="H25" s="8"/>
      <c r="I25" s="8"/>
      <c r="J25" s="229"/>
      <c r="K25" s="19"/>
      <c r="L25" s="19"/>
      <c r="M25" s="6"/>
      <c r="N25" s="224"/>
      <c r="O25" s="225"/>
      <c r="P25" s="6"/>
      <c r="R25" s="24">
        <v>12</v>
      </c>
      <c r="T25" s="43" t="s">
        <v>39</v>
      </c>
      <c r="U25" s="44" t="s">
        <v>265</v>
      </c>
      <c r="V25" s="44" t="s">
        <v>268</v>
      </c>
      <c r="W25" s="161" t="s">
        <v>39</v>
      </c>
      <c r="X25" s="162">
        <f>COUNTIF($K$14:K25,K25)</f>
        <v>0</v>
      </c>
      <c r="Y25" s="162">
        <f>COUNTIF($L$14:L25,L25)</f>
        <v>0</v>
      </c>
      <c r="Z25" s="24">
        <v>12</v>
      </c>
      <c r="AA25" s="72">
        <f t="shared" si="3"/>
      </c>
      <c r="AB25" s="72">
        <f t="shared" si="4"/>
        <v>0</v>
      </c>
      <c r="AC25" s="72">
        <f t="shared" si="5"/>
        <v>0</v>
      </c>
      <c r="AD25" s="72">
        <f t="shared" si="6"/>
        <v>0</v>
      </c>
      <c r="AE25" s="72">
        <f t="shared" si="7"/>
      </c>
      <c r="AF25" s="72">
        <f t="shared" si="8"/>
      </c>
      <c r="AG25" s="72">
        <f t="shared" si="9"/>
      </c>
      <c r="AH25" s="72">
        <f t="shared" si="10"/>
      </c>
      <c r="AI25" s="72">
        <f t="shared" si="11"/>
      </c>
      <c r="AJ25" s="72">
        <f t="shared" si="12"/>
      </c>
      <c r="AK25" s="72">
        <f>IF(AA25="","",VLOOKUP(AA25,#REF!,6,FALSE))</f>
      </c>
      <c r="AL25" s="72">
        <f>IF(AA25="","",VLOOKUP(AA25,#REF!,5,FALSE))</f>
      </c>
      <c r="AO25" s="92"/>
      <c r="AP25" s="72"/>
      <c r="AQ25" s="72"/>
      <c r="AR25" s="72"/>
      <c r="AS25" s="72"/>
    </row>
    <row r="26" spans="1:45" ht="18" customHeight="1">
      <c r="A26" s="45">
        <f t="shared" si="0"/>
        <v>0</v>
      </c>
      <c r="B26" s="101">
        <f t="shared" si="1"/>
      </c>
      <c r="C26" s="9"/>
      <c r="D26" s="272"/>
      <c r="E26" s="270"/>
      <c r="F26" s="273"/>
      <c r="G26" s="173">
        <f t="shared" si="2"/>
      </c>
      <c r="H26" s="10"/>
      <c r="I26" s="10"/>
      <c r="J26" s="229"/>
      <c r="K26" s="19"/>
      <c r="L26" s="19"/>
      <c r="M26" s="6"/>
      <c r="N26" s="224"/>
      <c r="O26" s="225"/>
      <c r="P26" s="6"/>
      <c r="R26" s="24">
        <v>13</v>
      </c>
      <c r="T26" s="43" t="s">
        <v>40</v>
      </c>
      <c r="U26" s="44" t="s">
        <v>41</v>
      </c>
      <c r="V26" s="44" t="s">
        <v>42</v>
      </c>
      <c r="W26" s="161" t="s">
        <v>40</v>
      </c>
      <c r="X26" s="162">
        <f>COUNTIF($K$14:K26,K26)</f>
        <v>0</v>
      </c>
      <c r="Y26" s="162">
        <f>COUNTIF($L$14:L26,L26)</f>
        <v>0</v>
      </c>
      <c r="Z26" s="24">
        <v>13</v>
      </c>
      <c r="AA26" s="72">
        <f t="shared" si="3"/>
      </c>
      <c r="AB26" s="72">
        <f t="shared" si="4"/>
        <v>0</v>
      </c>
      <c r="AC26" s="72">
        <f t="shared" si="5"/>
        <v>0</v>
      </c>
      <c r="AD26" s="72">
        <f t="shared" si="6"/>
        <v>0</v>
      </c>
      <c r="AE26" s="72">
        <f t="shared" si="7"/>
      </c>
      <c r="AF26" s="72">
        <f t="shared" si="8"/>
      </c>
      <c r="AG26" s="72">
        <f t="shared" si="9"/>
      </c>
      <c r="AH26" s="72">
        <f t="shared" si="10"/>
      </c>
      <c r="AI26" s="72">
        <f t="shared" si="11"/>
      </c>
      <c r="AJ26" s="72">
        <f t="shared" si="12"/>
      </c>
      <c r="AK26" s="72">
        <f>IF(AA26="","",VLOOKUP(AA26,#REF!,6,FALSE))</f>
      </c>
      <c r="AL26" s="72">
        <f>IF(AA26="","",VLOOKUP(AA26,#REF!,5,FALSE))</f>
      </c>
      <c r="AO26" s="92"/>
      <c r="AP26" s="72"/>
      <c r="AQ26" s="72"/>
      <c r="AR26" s="72"/>
      <c r="AS26" s="72"/>
    </row>
    <row r="27" spans="1:45" ht="18" customHeight="1">
      <c r="A27" s="45">
        <f t="shared" si="0"/>
        <v>0</v>
      </c>
      <c r="B27" s="100">
        <f t="shared" si="1"/>
      </c>
      <c r="C27" s="7"/>
      <c r="D27" s="274"/>
      <c r="E27" s="275"/>
      <c r="F27" s="271"/>
      <c r="G27" s="172">
        <f t="shared" si="2"/>
      </c>
      <c r="H27" s="8"/>
      <c r="I27" s="8"/>
      <c r="J27" s="229"/>
      <c r="K27" s="19"/>
      <c r="L27" s="19"/>
      <c r="M27" s="6"/>
      <c r="N27" s="224"/>
      <c r="O27" s="225"/>
      <c r="P27" s="6"/>
      <c r="R27" s="24">
        <v>14</v>
      </c>
      <c r="T27" s="43" t="s">
        <v>43</v>
      </c>
      <c r="U27" s="44" t="s">
        <v>44</v>
      </c>
      <c r="V27" s="44" t="s">
        <v>45</v>
      </c>
      <c r="W27" s="161" t="s">
        <v>43</v>
      </c>
      <c r="X27" s="162">
        <f>COUNTIF($K$14:K27,K27)</f>
        <v>0</v>
      </c>
      <c r="Y27" s="162">
        <f>COUNTIF($L$14:L27,L27)</f>
        <v>0</v>
      </c>
      <c r="Z27" s="24">
        <v>14</v>
      </c>
      <c r="AA27" s="72">
        <f t="shared" si="3"/>
      </c>
      <c r="AB27" s="72">
        <f t="shared" si="4"/>
        <v>0</v>
      </c>
      <c r="AC27" s="72">
        <f t="shared" si="5"/>
        <v>0</v>
      </c>
      <c r="AD27" s="72">
        <f t="shared" si="6"/>
        <v>0</v>
      </c>
      <c r="AE27" s="72">
        <f t="shared" si="7"/>
      </c>
      <c r="AF27" s="72">
        <f t="shared" si="8"/>
      </c>
      <c r="AG27" s="72">
        <f t="shared" si="9"/>
      </c>
      <c r="AH27" s="72">
        <f t="shared" si="10"/>
      </c>
      <c r="AI27" s="72">
        <f t="shared" si="11"/>
      </c>
      <c r="AJ27" s="72">
        <f t="shared" si="12"/>
      </c>
      <c r="AK27" s="72">
        <f>IF(AA27="","",VLOOKUP(AA27,#REF!,6,FALSE))</f>
      </c>
      <c r="AL27" s="72">
        <f>IF(AA27="","",VLOOKUP(AA27,#REF!,5,FALSE))</f>
      </c>
      <c r="AO27" s="92"/>
      <c r="AP27" s="72"/>
      <c r="AQ27" s="72"/>
      <c r="AR27" s="72"/>
      <c r="AS27" s="72"/>
    </row>
    <row r="28" spans="1:45" ht="18" customHeight="1" thickBot="1">
      <c r="A28" s="45">
        <f t="shared" si="0"/>
        <v>0</v>
      </c>
      <c r="B28" s="102">
        <f t="shared" si="1"/>
      </c>
      <c r="C28" s="11"/>
      <c r="D28" s="276"/>
      <c r="E28" s="277"/>
      <c r="F28" s="278"/>
      <c r="G28" s="174">
        <f t="shared" si="2"/>
      </c>
      <c r="H28" s="12"/>
      <c r="I28" s="12"/>
      <c r="J28" s="229"/>
      <c r="K28" s="19"/>
      <c r="L28" s="19"/>
      <c r="M28" s="6"/>
      <c r="N28" s="224"/>
      <c r="O28" s="225"/>
      <c r="P28" s="6"/>
      <c r="R28" s="24">
        <v>15</v>
      </c>
      <c r="T28" s="43" t="s">
        <v>46</v>
      </c>
      <c r="U28" s="44" t="s">
        <v>47</v>
      </c>
      <c r="V28" s="44" t="s">
        <v>48</v>
      </c>
      <c r="W28" s="161" t="s">
        <v>46</v>
      </c>
      <c r="X28" s="162">
        <f>COUNTIF($K$14:K28,K28)</f>
        <v>0</v>
      </c>
      <c r="Y28" s="162">
        <f>COUNTIF($L$14:L28,L28)</f>
        <v>0</v>
      </c>
      <c r="Z28" s="24">
        <v>15</v>
      </c>
      <c r="AA28" s="72">
        <f t="shared" si="3"/>
      </c>
      <c r="AB28" s="72">
        <f t="shared" si="4"/>
        <v>0</v>
      </c>
      <c r="AC28" s="72">
        <f t="shared" si="5"/>
        <v>0</v>
      </c>
      <c r="AD28" s="72">
        <f t="shared" si="6"/>
        <v>0</v>
      </c>
      <c r="AE28" s="72">
        <f t="shared" si="7"/>
      </c>
      <c r="AF28" s="72">
        <f t="shared" si="8"/>
      </c>
      <c r="AG28" s="72">
        <f t="shared" si="9"/>
      </c>
      <c r="AH28" s="72">
        <f t="shared" si="10"/>
      </c>
      <c r="AI28" s="72">
        <f t="shared" si="11"/>
      </c>
      <c r="AJ28" s="72">
        <f t="shared" si="12"/>
      </c>
      <c r="AK28" s="72">
        <f>IF(AA28="","",VLOOKUP(AA28,#REF!,6,FALSE))</f>
      </c>
      <c r="AL28" s="72">
        <f>IF(AA28="","",VLOOKUP(AA28,#REF!,5,FALSE))</f>
      </c>
      <c r="AO28" s="92"/>
      <c r="AP28" s="72"/>
      <c r="AQ28" s="72"/>
      <c r="AR28" s="72"/>
      <c r="AS28" s="72"/>
    </row>
    <row r="29" spans="1:45" ht="18" customHeight="1">
      <c r="A29" s="45">
        <f t="shared" si="0"/>
        <v>0</v>
      </c>
      <c r="B29" s="99">
        <f t="shared" si="1"/>
      </c>
      <c r="C29" s="4"/>
      <c r="D29" s="266"/>
      <c r="E29" s="267"/>
      <c r="F29" s="268"/>
      <c r="G29" s="171">
        <f t="shared" si="2"/>
      </c>
      <c r="H29" s="5"/>
      <c r="I29" s="5"/>
      <c r="J29" s="229"/>
      <c r="K29" s="19"/>
      <c r="L29" s="19"/>
      <c r="M29" s="6"/>
      <c r="N29" s="224"/>
      <c r="O29" s="225"/>
      <c r="P29" s="6"/>
      <c r="R29" s="24">
        <v>16</v>
      </c>
      <c r="T29" s="43" t="s">
        <v>49</v>
      </c>
      <c r="U29" s="44" t="s">
        <v>50</v>
      </c>
      <c r="V29" s="44" t="s">
        <v>51</v>
      </c>
      <c r="W29" s="161" t="s">
        <v>49</v>
      </c>
      <c r="X29" s="162">
        <f>COUNTIF($K$14:K29,K29)</f>
        <v>0</v>
      </c>
      <c r="Y29" s="162">
        <f>COUNTIF($L$14:L29,L29)</f>
        <v>0</v>
      </c>
      <c r="Z29" s="24">
        <v>16</v>
      </c>
      <c r="AA29" s="72">
        <f t="shared" si="3"/>
      </c>
      <c r="AB29" s="72">
        <f t="shared" si="4"/>
        <v>0</v>
      </c>
      <c r="AC29" s="72">
        <f t="shared" si="5"/>
        <v>0</v>
      </c>
      <c r="AD29" s="72">
        <f t="shared" si="6"/>
        <v>0</v>
      </c>
      <c r="AE29" s="72">
        <f t="shared" si="7"/>
      </c>
      <c r="AF29" s="72">
        <f t="shared" si="8"/>
      </c>
      <c r="AG29" s="72">
        <f t="shared" si="9"/>
      </c>
      <c r="AH29" s="72">
        <f t="shared" si="10"/>
      </c>
      <c r="AI29" s="72">
        <f t="shared" si="11"/>
      </c>
      <c r="AJ29" s="72">
        <f t="shared" si="12"/>
      </c>
      <c r="AK29" s="72">
        <f>IF(AA29="","",VLOOKUP(AA29,#REF!,6,FALSE))</f>
      </c>
      <c r="AL29" s="72">
        <f>IF(AA29="","",VLOOKUP(AA29,#REF!,5,FALSE))</f>
      </c>
      <c r="AO29" s="92"/>
      <c r="AP29" s="72"/>
      <c r="AQ29" s="72"/>
      <c r="AR29" s="72"/>
      <c r="AS29" s="72"/>
    </row>
    <row r="30" spans="1:45" ht="18" customHeight="1">
      <c r="A30" s="45">
        <f t="shared" si="0"/>
        <v>0</v>
      </c>
      <c r="B30" s="100">
        <f t="shared" si="1"/>
      </c>
      <c r="C30" s="7"/>
      <c r="D30" s="274"/>
      <c r="E30" s="275"/>
      <c r="F30" s="271"/>
      <c r="G30" s="172">
        <f t="shared" si="2"/>
      </c>
      <c r="H30" s="8"/>
      <c r="I30" s="8"/>
      <c r="J30" s="229"/>
      <c r="K30" s="19"/>
      <c r="L30" s="19"/>
      <c r="M30" s="6"/>
      <c r="N30" s="224"/>
      <c r="O30" s="225"/>
      <c r="P30" s="6"/>
      <c r="R30" s="24">
        <v>17</v>
      </c>
      <c r="T30" s="43" t="s">
        <v>52</v>
      </c>
      <c r="U30" s="44" t="s">
        <v>53</v>
      </c>
      <c r="V30" s="44" t="s">
        <v>54</v>
      </c>
      <c r="W30" s="161" t="s">
        <v>52</v>
      </c>
      <c r="X30" s="162">
        <f>COUNTIF($K$14:K30,K30)</f>
        <v>0</v>
      </c>
      <c r="Y30" s="162">
        <f>COUNTIF($L$14:L30,L30)</f>
        <v>0</v>
      </c>
      <c r="Z30" s="24">
        <v>17</v>
      </c>
      <c r="AA30" s="72">
        <f t="shared" si="3"/>
      </c>
      <c r="AB30" s="72">
        <f t="shared" si="4"/>
        <v>0</v>
      </c>
      <c r="AC30" s="72">
        <f t="shared" si="5"/>
        <v>0</v>
      </c>
      <c r="AD30" s="72">
        <f t="shared" si="6"/>
        <v>0</v>
      </c>
      <c r="AE30" s="72">
        <f t="shared" si="7"/>
      </c>
      <c r="AF30" s="72">
        <f t="shared" si="8"/>
      </c>
      <c r="AG30" s="72">
        <f t="shared" si="9"/>
      </c>
      <c r="AH30" s="72">
        <f t="shared" si="10"/>
      </c>
      <c r="AI30" s="72">
        <f t="shared" si="11"/>
      </c>
      <c r="AJ30" s="72">
        <f t="shared" si="12"/>
      </c>
      <c r="AK30" s="72">
        <f>IF(AA30="","",VLOOKUP(AA30,#REF!,6,FALSE))</f>
      </c>
      <c r="AL30" s="72">
        <f>IF(AA30="","",VLOOKUP(AA30,#REF!,5,FALSE))</f>
      </c>
      <c r="AO30" s="92"/>
      <c r="AP30" s="72"/>
      <c r="AQ30" s="72"/>
      <c r="AR30" s="72"/>
      <c r="AS30" s="72"/>
    </row>
    <row r="31" spans="1:45" ht="18" customHeight="1">
      <c r="A31" s="45">
        <f t="shared" si="0"/>
        <v>0</v>
      </c>
      <c r="B31" s="101">
        <f t="shared" si="1"/>
      </c>
      <c r="C31" s="9"/>
      <c r="D31" s="279"/>
      <c r="E31" s="270"/>
      <c r="F31" s="273"/>
      <c r="G31" s="173">
        <f t="shared" si="2"/>
      </c>
      <c r="H31" s="10"/>
      <c r="I31" s="10"/>
      <c r="J31" s="229"/>
      <c r="K31" s="19"/>
      <c r="L31" s="19"/>
      <c r="M31" s="6"/>
      <c r="N31" s="226"/>
      <c r="O31" s="225"/>
      <c r="P31" s="6"/>
      <c r="R31" s="24">
        <v>18</v>
      </c>
      <c r="T31" s="43" t="s">
        <v>55</v>
      </c>
      <c r="U31" s="44" t="s">
        <v>56</v>
      </c>
      <c r="V31" s="44" t="s">
        <v>57</v>
      </c>
      <c r="W31" s="161" t="s">
        <v>55</v>
      </c>
      <c r="X31" s="162">
        <f>COUNTIF($K$14:K31,K31)</f>
        <v>0</v>
      </c>
      <c r="Y31" s="162">
        <f>COUNTIF($L$14:L31,L31)</f>
        <v>0</v>
      </c>
      <c r="Z31" s="24">
        <v>18</v>
      </c>
      <c r="AA31" s="72">
        <f t="shared" si="3"/>
      </c>
      <c r="AB31" s="72">
        <f t="shared" si="4"/>
        <v>0</v>
      </c>
      <c r="AC31" s="72">
        <f t="shared" si="5"/>
        <v>0</v>
      </c>
      <c r="AD31" s="72">
        <f t="shared" si="6"/>
        <v>0</v>
      </c>
      <c r="AE31" s="72">
        <f t="shared" si="7"/>
      </c>
      <c r="AF31" s="72">
        <f t="shared" si="8"/>
      </c>
      <c r="AG31" s="72">
        <f t="shared" si="9"/>
      </c>
      <c r="AH31" s="72">
        <f t="shared" si="10"/>
      </c>
      <c r="AI31" s="72">
        <f t="shared" si="11"/>
      </c>
      <c r="AJ31" s="72">
        <f t="shared" si="12"/>
      </c>
      <c r="AK31" s="72">
        <f>IF(AA31="","",VLOOKUP(AA31,#REF!,6,FALSE))</f>
      </c>
      <c r="AL31" s="72">
        <f>IF(AA31="","",VLOOKUP(AA31,#REF!,5,FALSE))</f>
      </c>
      <c r="AO31" s="92"/>
      <c r="AP31" s="72"/>
      <c r="AQ31" s="72"/>
      <c r="AR31" s="72"/>
      <c r="AS31" s="72"/>
    </row>
    <row r="32" spans="1:45" ht="18" customHeight="1">
      <c r="A32" s="45">
        <f t="shared" si="0"/>
        <v>0</v>
      </c>
      <c r="B32" s="100">
        <f t="shared" si="1"/>
      </c>
      <c r="C32" s="7"/>
      <c r="D32" s="274"/>
      <c r="E32" s="275"/>
      <c r="F32" s="271"/>
      <c r="G32" s="172">
        <f t="shared" si="2"/>
      </c>
      <c r="H32" s="8"/>
      <c r="I32" s="8"/>
      <c r="J32" s="229"/>
      <c r="K32" s="19"/>
      <c r="L32" s="19"/>
      <c r="M32" s="6"/>
      <c r="N32" s="224"/>
      <c r="O32" s="225"/>
      <c r="P32" s="6"/>
      <c r="Q32" s="111"/>
      <c r="R32" s="24">
        <v>19</v>
      </c>
      <c r="T32" s="43" t="s">
        <v>58</v>
      </c>
      <c r="U32" s="44" t="s">
        <v>59</v>
      </c>
      <c r="V32" s="44" t="s">
        <v>60</v>
      </c>
      <c r="W32" s="161" t="s">
        <v>58</v>
      </c>
      <c r="X32" s="162">
        <f>COUNTIF($K$14:K32,K32)</f>
        <v>0</v>
      </c>
      <c r="Y32" s="162">
        <f>COUNTIF($L$14:L32,L32)</f>
        <v>0</v>
      </c>
      <c r="Z32" s="24">
        <v>19</v>
      </c>
      <c r="AA32" s="72">
        <f t="shared" si="3"/>
      </c>
      <c r="AB32" s="72">
        <f t="shared" si="4"/>
        <v>0</v>
      </c>
      <c r="AC32" s="72">
        <f t="shared" si="5"/>
        <v>0</v>
      </c>
      <c r="AD32" s="72">
        <f t="shared" si="6"/>
        <v>0</v>
      </c>
      <c r="AE32" s="72">
        <f t="shared" si="7"/>
      </c>
      <c r="AF32" s="72">
        <f t="shared" si="8"/>
      </c>
      <c r="AG32" s="72">
        <f t="shared" si="9"/>
      </c>
      <c r="AH32" s="72">
        <f t="shared" si="10"/>
      </c>
      <c r="AI32" s="72">
        <f t="shared" si="11"/>
      </c>
      <c r="AJ32" s="72">
        <f t="shared" si="12"/>
      </c>
      <c r="AK32" s="72">
        <f>IF(AA32="","",VLOOKUP(AA32,#REF!,6,FALSE))</f>
      </c>
      <c r="AL32" s="72">
        <f>IF(AA32="","",VLOOKUP(AA32,#REF!,5,FALSE))</f>
      </c>
      <c r="AO32" s="92"/>
      <c r="AP32" s="72"/>
      <c r="AQ32" s="72"/>
      <c r="AR32" s="72"/>
      <c r="AS32" s="72"/>
    </row>
    <row r="33" spans="1:45" ht="18" customHeight="1" thickBot="1">
      <c r="A33" s="45">
        <f t="shared" si="0"/>
        <v>0</v>
      </c>
      <c r="B33" s="102">
        <f t="shared" si="1"/>
      </c>
      <c r="C33" s="11"/>
      <c r="D33" s="276"/>
      <c r="E33" s="277"/>
      <c r="F33" s="278"/>
      <c r="G33" s="174">
        <f t="shared" si="2"/>
      </c>
      <c r="H33" s="12"/>
      <c r="I33" s="12"/>
      <c r="J33" s="229"/>
      <c r="K33" s="19"/>
      <c r="L33" s="19"/>
      <c r="M33" s="6"/>
      <c r="N33" s="224"/>
      <c r="O33" s="225"/>
      <c r="P33" s="6"/>
      <c r="R33" s="24">
        <v>20</v>
      </c>
      <c r="T33" s="43" t="s">
        <v>61</v>
      </c>
      <c r="U33" s="44" t="s">
        <v>62</v>
      </c>
      <c r="V33" s="44" t="s">
        <v>63</v>
      </c>
      <c r="W33" s="161" t="s">
        <v>61</v>
      </c>
      <c r="X33" s="162">
        <f>COUNTIF($K$14:K33,K33)</f>
        <v>0</v>
      </c>
      <c r="Y33" s="162">
        <f>COUNTIF($L$14:L33,L33)</f>
        <v>0</v>
      </c>
      <c r="Z33" s="24">
        <v>20</v>
      </c>
      <c r="AA33" s="72">
        <f t="shared" si="3"/>
      </c>
      <c r="AB33" s="72">
        <f t="shared" si="4"/>
        <v>0</v>
      </c>
      <c r="AC33" s="72">
        <f t="shared" si="5"/>
        <v>0</v>
      </c>
      <c r="AD33" s="72">
        <f t="shared" si="6"/>
        <v>0</v>
      </c>
      <c r="AE33" s="72">
        <f t="shared" si="7"/>
      </c>
      <c r="AF33" s="72">
        <f t="shared" si="8"/>
      </c>
      <c r="AG33" s="72">
        <f t="shared" si="9"/>
      </c>
      <c r="AH33" s="72">
        <f t="shared" si="10"/>
      </c>
      <c r="AI33" s="72">
        <f t="shared" si="11"/>
      </c>
      <c r="AJ33" s="72">
        <f t="shared" si="12"/>
      </c>
      <c r="AK33" s="72">
        <f>IF(AA33="","",VLOOKUP(AA33,#REF!,6,FALSE))</f>
      </c>
      <c r="AL33" s="72">
        <f>IF(AA33="","",VLOOKUP(AA33,#REF!,5,FALSE))</f>
      </c>
      <c r="AO33" s="92"/>
      <c r="AP33" s="72"/>
      <c r="AQ33" s="72"/>
      <c r="AR33" s="72"/>
      <c r="AS33" s="72"/>
    </row>
    <row r="34" spans="1:45" ht="18" customHeight="1">
      <c r="A34" s="45">
        <f t="shared" si="0"/>
        <v>0</v>
      </c>
      <c r="B34" s="99">
        <f t="shared" si="1"/>
      </c>
      <c r="C34" s="4"/>
      <c r="D34" s="266"/>
      <c r="E34" s="267"/>
      <c r="F34" s="268"/>
      <c r="G34" s="171">
        <f t="shared" si="2"/>
      </c>
      <c r="H34" s="5"/>
      <c r="I34" s="5"/>
      <c r="J34" s="229"/>
      <c r="K34" s="19"/>
      <c r="L34" s="19"/>
      <c r="M34" s="6"/>
      <c r="N34" s="63"/>
      <c r="O34" s="63"/>
      <c r="P34" s="6"/>
      <c r="R34" s="24">
        <v>21</v>
      </c>
      <c r="T34" s="43" t="s">
        <v>64</v>
      </c>
      <c r="U34" s="44" t="s">
        <v>65</v>
      </c>
      <c r="V34" s="44" t="s">
        <v>66</v>
      </c>
      <c r="W34" s="161" t="s">
        <v>64</v>
      </c>
      <c r="X34" s="162">
        <f>COUNTIF($K$14:K34,K34)</f>
        <v>0</v>
      </c>
      <c r="Y34" s="162">
        <f>COUNTIF($L$14:L34,L34)</f>
        <v>0</v>
      </c>
      <c r="Z34" s="24">
        <v>21</v>
      </c>
      <c r="AA34" s="72">
        <f t="shared" si="3"/>
      </c>
      <c r="AB34" s="72">
        <f t="shared" si="4"/>
        <v>0</v>
      </c>
      <c r="AC34" s="72">
        <f t="shared" si="5"/>
        <v>0</v>
      </c>
      <c r="AD34" s="72">
        <f t="shared" si="6"/>
        <v>0</v>
      </c>
      <c r="AE34" s="72">
        <f t="shared" si="7"/>
      </c>
      <c r="AF34" s="72">
        <f t="shared" si="8"/>
      </c>
      <c r="AG34" s="72">
        <f t="shared" si="9"/>
      </c>
      <c r="AH34" s="72">
        <f t="shared" si="10"/>
      </c>
      <c r="AI34" s="72">
        <f t="shared" si="11"/>
      </c>
      <c r="AJ34" s="72">
        <f t="shared" si="12"/>
      </c>
      <c r="AK34" s="72">
        <f>IF(AA34="","",VLOOKUP(AA34,#REF!,6,FALSE))</f>
      </c>
      <c r="AL34" s="72">
        <f>IF(AA34="","",VLOOKUP(AA34,#REF!,5,FALSE))</f>
      </c>
      <c r="AO34" s="195"/>
      <c r="AP34" s="195"/>
      <c r="AQ34" s="195"/>
      <c r="AR34" s="195"/>
      <c r="AS34" s="195"/>
    </row>
    <row r="35" spans="1:45" ht="18" customHeight="1">
      <c r="A35" s="45">
        <f t="shared" si="0"/>
        <v>0</v>
      </c>
      <c r="B35" s="100">
        <f t="shared" si="1"/>
      </c>
      <c r="C35" s="7"/>
      <c r="D35" s="269"/>
      <c r="E35" s="275"/>
      <c r="F35" s="271"/>
      <c r="G35" s="172">
        <f t="shared" si="2"/>
      </c>
      <c r="H35" s="8"/>
      <c r="I35" s="8"/>
      <c r="J35" s="229"/>
      <c r="K35" s="19"/>
      <c r="L35" s="19"/>
      <c r="M35" s="6"/>
      <c r="N35" s="221"/>
      <c r="O35" s="70"/>
      <c r="P35" s="6"/>
      <c r="R35" s="24">
        <v>22</v>
      </c>
      <c r="T35" s="43" t="s">
        <v>67</v>
      </c>
      <c r="U35" s="44" t="s">
        <v>68</v>
      </c>
      <c r="V35" s="44" t="s">
        <v>69</v>
      </c>
      <c r="W35" s="161" t="s">
        <v>67</v>
      </c>
      <c r="X35" s="162">
        <f>COUNTIF($K$14:K35,K35)</f>
        <v>0</v>
      </c>
      <c r="Y35" s="162">
        <f>COUNTIF($L$14:L35,L35)</f>
        <v>0</v>
      </c>
      <c r="Z35" s="24">
        <v>22</v>
      </c>
      <c r="AA35" s="72">
        <f t="shared" si="3"/>
      </c>
      <c r="AB35" s="72">
        <f t="shared" si="4"/>
        <v>0</v>
      </c>
      <c r="AC35" s="72">
        <f t="shared" si="5"/>
        <v>0</v>
      </c>
      <c r="AD35" s="72">
        <f t="shared" si="6"/>
        <v>0</v>
      </c>
      <c r="AE35" s="72">
        <f t="shared" si="7"/>
      </c>
      <c r="AF35" s="72">
        <f t="shared" si="8"/>
      </c>
      <c r="AG35" s="72">
        <f t="shared" si="9"/>
      </c>
      <c r="AH35" s="72">
        <f t="shared" si="10"/>
      </c>
      <c r="AI35" s="72">
        <f t="shared" si="11"/>
      </c>
      <c r="AJ35" s="72">
        <f t="shared" si="12"/>
      </c>
      <c r="AK35" s="72">
        <f>IF(AA35="","",VLOOKUP(AA35,#REF!,6,FALSE))</f>
      </c>
      <c r="AL35" s="72">
        <f>IF(AA35="","",VLOOKUP(AA35,#REF!,5,FALSE))</f>
      </c>
      <c r="AO35" s="195"/>
      <c r="AP35" s="195"/>
      <c r="AQ35" s="195"/>
      <c r="AR35" s="195"/>
      <c r="AS35" s="195"/>
    </row>
    <row r="36" spans="1:45" ht="18" customHeight="1">
      <c r="A36" s="45">
        <f t="shared" si="0"/>
        <v>0</v>
      </c>
      <c r="B36" s="101">
        <f t="shared" si="1"/>
      </c>
      <c r="C36" s="9"/>
      <c r="D36" s="272"/>
      <c r="E36" s="270"/>
      <c r="F36" s="273"/>
      <c r="G36" s="173">
        <f t="shared" si="2"/>
      </c>
      <c r="H36" s="10"/>
      <c r="I36" s="10"/>
      <c r="J36" s="229"/>
      <c r="K36" s="19"/>
      <c r="L36" s="19"/>
      <c r="M36" s="6"/>
      <c r="N36" s="221"/>
      <c r="O36" s="70"/>
      <c r="P36" s="6"/>
      <c r="R36" s="24">
        <v>23</v>
      </c>
      <c r="T36" s="43" t="s">
        <v>70</v>
      </c>
      <c r="U36" s="44" t="s">
        <v>71</v>
      </c>
      <c r="V36" s="44" t="s">
        <v>72</v>
      </c>
      <c r="W36" s="161" t="s">
        <v>70</v>
      </c>
      <c r="X36" s="162">
        <f>COUNTIF($K$14:K36,K36)</f>
        <v>0</v>
      </c>
      <c r="Y36" s="162">
        <f>COUNTIF($L$14:L36,L36)</f>
        <v>0</v>
      </c>
      <c r="Z36" s="24">
        <v>23</v>
      </c>
      <c r="AA36" s="72">
        <f t="shared" si="3"/>
      </c>
      <c r="AB36" s="72">
        <f t="shared" si="4"/>
        <v>0</v>
      </c>
      <c r="AC36" s="72">
        <f t="shared" si="5"/>
        <v>0</v>
      </c>
      <c r="AD36" s="72">
        <f t="shared" si="6"/>
        <v>0</v>
      </c>
      <c r="AE36" s="72">
        <f t="shared" si="7"/>
      </c>
      <c r="AF36" s="72">
        <f t="shared" si="8"/>
      </c>
      <c r="AG36" s="72">
        <f t="shared" si="9"/>
      </c>
      <c r="AH36" s="72">
        <f t="shared" si="10"/>
      </c>
      <c r="AI36" s="72">
        <f t="shared" si="11"/>
      </c>
      <c r="AJ36" s="72">
        <f t="shared" si="12"/>
      </c>
      <c r="AK36" s="72">
        <f>IF(AA36="","",VLOOKUP(AA36,#REF!,6,FALSE))</f>
      </c>
      <c r="AL36" s="72">
        <f>IF(AA36="","",VLOOKUP(AA36,#REF!,5,FALSE))</f>
      </c>
      <c r="AO36" s="195"/>
      <c r="AP36" s="195"/>
      <c r="AQ36" s="195"/>
      <c r="AR36" s="195"/>
      <c r="AS36" s="195"/>
    </row>
    <row r="37" spans="1:45" ht="18" customHeight="1">
      <c r="A37" s="45">
        <f t="shared" si="0"/>
        <v>0</v>
      </c>
      <c r="B37" s="100">
        <f t="shared" si="1"/>
      </c>
      <c r="C37" s="7"/>
      <c r="D37" s="274"/>
      <c r="E37" s="275"/>
      <c r="F37" s="271"/>
      <c r="G37" s="172">
        <f t="shared" si="2"/>
      </c>
      <c r="H37" s="8"/>
      <c r="I37" s="8"/>
      <c r="J37" s="229"/>
      <c r="K37" s="19"/>
      <c r="L37" s="19"/>
      <c r="M37" s="6"/>
      <c r="N37" s="221"/>
      <c r="O37" s="70"/>
      <c r="P37" s="6"/>
      <c r="R37" s="24">
        <v>24</v>
      </c>
      <c r="T37" s="43" t="s">
        <v>73</v>
      </c>
      <c r="U37" s="44" t="s">
        <v>74</v>
      </c>
      <c r="V37" s="44" t="s">
        <v>75</v>
      </c>
      <c r="W37" s="161" t="s">
        <v>73</v>
      </c>
      <c r="X37" s="162">
        <f>COUNTIF($K$14:K37,K37)</f>
        <v>0</v>
      </c>
      <c r="Y37" s="162">
        <f>COUNTIF($L$14:L37,L37)</f>
        <v>0</v>
      </c>
      <c r="Z37" s="24">
        <v>24</v>
      </c>
      <c r="AA37" s="72">
        <f t="shared" si="3"/>
      </c>
      <c r="AB37" s="72">
        <f t="shared" si="4"/>
        <v>0</v>
      </c>
      <c r="AC37" s="72">
        <f t="shared" si="5"/>
        <v>0</v>
      </c>
      <c r="AD37" s="72">
        <f t="shared" si="6"/>
        <v>0</v>
      </c>
      <c r="AE37" s="72">
        <f t="shared" si="7"/>
      </c>
      <c r="AF37" s="72">
        <f t="shared" si="8"/>
      </c>
      <c r="AG37" s="72">
        <f t="shared" si="9"/>
      </c>
      <c r="AH37" s="72">
        <f t="shared" si="10"/>
      </c>
      <c r="AI37" s="72">
        <f t="shared" si="11"/>
      </c>
      <c r="AJ37" s="72">
        <f t="shared" si="12"/>
      </c>
      <c r="AK37" s="72">
        <f>IF(AA37="","",VLOOKUP(AA37,#REF!,6,FALSE))</f>
      </c>
      <c r="AL37" s="72">
        <f>IF(AA37="","",VLOOKUP(AA37,#REF!,5,FALSE))</f>
      </c>
      <c r="AO37" s="195"/>
      <c r="AP37" s="195"/>
      <c r="AQ37" s="195"/>
      <c r="AR37" s="195"/>
      <c r="AS37" s="195"/>
    </row>
    <row r="38" spans="1:45" ht="18" customHeight="1" thickBot="1">
      <c r="A38" s="45">
        <f t="shared" si="0"/>
        <v>0</v>
      </c>
      <c r="B38" s="102">
        <f t="shared" si="1"/>
      </c>
      <c r="C38" s="11"/>
      <c r="D38" s="276"/>
      <c r="E38" s="277"/>
      <c r="F38" s="278"/>
      <c r="G38" s="174">
        <f t="shared" si="2"/>
      </c>
      <c r="H38" s="12"/>
      <c r="I38" s="12"/>
      <c r="J38" s="229"/>
      <c r="K38" s="19"/>
      <c r="L38" s="19"/>
      <c r="M38" s="6"/>
      <c r="N38" s="221"/>
      <c r="O38" s="70"/>
      <c r="P38" s="6"/>
      <c r="R38" s="24">
        <v>25</v>
      </c>
      <c r="T38" s="43" t="s">
        <v>76</v>
      </c>
      <c r="U38" s="44" t="s">
        <v>77</v>
      </c>
      <c r="V38" s="44" t="s">
        <v>78</v>
      </c>
      <c r="W38" s="161" t="s">
        <v>76</v>
      </c>
      <c r="X38" s="162">
        <f>COUNTIF($K$14:K38,K38)</f>
        <v>0</v>
      </c>
      <c r="Y38" s="162">
        <f>COUNTIF($L$14:L38,L38)</f>
        <v>0</v>
      </c>
      <c r="Z38" s="24">
        <v>25</v>
      </c>
      <c r="AA38" s="72">
        <f t="shared" si="3"/>
      </c>
      <c r="AB38" s="72">
        <f t="shared" si="4"/>
        <v>0</v>
      </c>
      <c r="AC38" s="72">
        <f t="shared" si="5"/>
        <v>0</v>
      </c>
      <c r="AD38" s="72">
        <f t="shared" si="6"/>
        <v>0</v>
      </c>
      <c r="AE38" s="72">
        <f t="shared" si="7"/>
      </c>
      <c r="AF38" s="72">
        <f t="shared" si="8"/>
      </c>
      <c r="AG38" s="72">
        <f t="shared" si="9"/>
      </c>
      <c r="AH38" s="72">
        <f t="shared" si="10"/>
      </c>
      <c r="AI38" s="72">
        <f t="shared" si="11"/>
      </c>
      <c r="AJ38" s="72">
        <f t="shared" si="12"/>
      </c>
      <c r="AK38" s="72">
        <f>IF(AA38="","",VLOOKUP(AA38,#REF!,6,FALSE))</f>
      </c>
      <c r="AL38" s="72">
        <f>IF(AA38="","",VLOOKUP(AA38,#REF!,5,FALSE))</f>
      </c>
      <c r="AO38" s="195"/>
      <c r="AP38" s="195"/>
      <c r="AQ38" s="195"/>
      <c r="AR38" s="195"/>
      <c r="AS38" s="195"/>
    </row>
    <row r="39" spans="1:45" ht="18" customHeight="1">
      <c r="A39" s="45">
        <f t="shared" si="0"/>
        <v>0</v>
      </c>
      <c r="B39" s="99">
        <f t="shared" si="1"/>
      </c>
      <c r="C39" s="4"/>
      <c r="D39" s="266"/>
      <c r="E39" s="267"/>
      <c r="F39" s="268"/>
      <c r="G39" s="171">
        <f t="shared" si="2"/>
      </c>
      <c r="H39" s="5"/>
      <c r="I39" s="5"/>
      <c r="J39" s="229"/>
      <c r="K39" s="19"/>
      <c r="L39" s="19"/>
      <c r="M39" s="6"/>
      <c r="N39" s="221"/>
      <c r="O39" s="70"/>
      <c r="P39" s="6"/>
      <c r="R39" s="24">
        <v>26</v>
      </c>
      <c r="T39" s="43" t="s">
        <v>79</v>
      </c>
      <c r="U39" s="44" t="s">
        <v>80</v>
      </c>
      <c r="V39" s="44" t="s">
        <v>81</v>
      </c>
      <c r="W39" s="161" t="s">
        <v>79</v>
      </c>
      <c r="X39" s="162">
        <f>COUNTIF($K$14:K39,K39)</f>
        <v>0</v>
      </c>
      <c r="Y39" s="162">
        <f>COUNTIF($L$14:L39,L39)</f>
        <v>0</v>
      </c>
      <c r="Z39" s="24">
        <v>26</v>
      </c>
      <c r="AA39" s="72">
        <f t="shared" si="3"/>
      </c>
      <c r="AB39" s="72">
        <f t="shared" si="4"/>
        <v>0</v>
      </c>
      <c r="AC39" s="72">
        <f t="shared" si="5"/>
        <v>0</v>
      </c>
      <c r="AD39" s="72">
        <f t="shared" si="6"/>
        <v>0</v>
      </c>
      <c r="AE39" s="72">
        <f t="shared" si="7"/>
      </c>
      <c r="AF39" s="72">
        <f t="shared" si="8"/>
      </c>
      <c r="AG39" s="72">
        <f t="shared" si="9"/>
      </c>
      <c r="AH39" s="72">
        <f t="shared" si="10"/>
      </c>
      <c r="AI39" s="72">
        <f t="shared" si="11"/>
      </c>
      <c r="AJ39" s="72">
        <f t="shared" si="12"/>
      </c>
      <c r="AK39" s="72">
        <f>IF(AA39="","",VLOOKUP(AA39,#REF!,6,FALSE))</f>
      </c>
      <c r="AL39" s="72">
        <f>IF(AA39="","",VLOOKUP(AA39,#REF!,5,FALSE))</f>
      </c>
      <c r="AO39" s="195"/>
      <c r="AP39" s="195"/>
      <c r="AQ39" s="195"/>
      <c r="AR39" s="195"/>
      <c r="AS39" s="195"/>
    </row>
    <row r="40" spans="1:45" ht="18" customHeight="1">
      <c r="A40" s="45">
        <f t="shared" si="0"/>
        <v>0</v>
      </c>
      <c r="B40" s="100">
        <f t="shared" si="1"/>
      </c>
      <c r="C40" s="7"/>
      <c r="D40" s="274"/>
      <c r="E40" s="275"/>
      <c r="F40" s="271"/>
      <c r="G40" s="172">
        <f t="shared" si="2"/>
      </c>
      <c r="H40" s="8"/>
      <c r="I40" s="8"/>
      <c r="J40" s="229"/>
      <c r="K40" s="19"/>
      <c r="L40" s="19"/>
      <c r="M40" s="6"/>
      <c r="N40" s="221"/>
      <c r="O40" s="70"/>
      <c r="P40" s="6"/>
      <c r="R40" s="24">
        <v>27</v>
      </c>
      <c r="T40" s="43" t="s">
        <v>82</v>
      </c>
      <c r="U40" s="44" t="s">
        <v>248</v>
      </c>
      <c r="V40" s="44" t="s">
        <v>247</v>
      </c>
      <c r="W40" s="161" t="s">
        <v>82</v>
      </c>
      <c r="X40" s="162">
        <f>COUNTIF($K$14:K40,K40)</f>
        <v>0</v>
      </c>
      <c r="Y40" s="162">
        <f>COUNTIF($L$14:L40,L40)</f>
        <v>0</v>
      </c>
      <c r="Z40" s="24">
        <v>27</v>
      </c>
      <c r="AA40" s="72">
        <f t="shared" si="3"/>
      </c>
      <c r="AB40" s="72">
        <f t="shared" si="4"/>
        <v>0</v>
      </c>
      <c r="AC40" s="72">
        <f t="shared" si="5"/>
        <v>0</v>
      </c>
      <c r="AD40" s="72">
        <f t="shared" si="6"/>
        <v>0</v>
      </c>
      <c r="AE40" s="72">
        <f t="shared" si="7"/>
      </c>
      <c r="AF40" s="72">
        <f t="shared" si="8"/>
      </c>
      <c r="AG40" s="72">
        <f t="shared" si="9"/>
      </c>
      <c r="AH40" s="72">
        <f t="shared" si="10"/>
      </c>
      <c r="AI40" s="72">
        <f t="shared" si="11"/>
      </c>
      <c r="AJ40" s="72">
        <f t="shared" si="12"/>
      </c>
      <c r="AK40" s="72">
        <f>IF(AA40="","",VLOOKUP(AA40,#REF!,6,FALSE))</f>
      </c>
      <c r="AL40" s="72">
        <f>IF(AA40="","",VLOOKUP(AA40,#REF!,5,FALSE))</f>
      </c>
      <c r="AO40" s="195"/>
      <c r="AP40" s="195"/>
      <c r="AQ40" s="195"/>
      <c r="AR40" s="195"/>
      <c r="AS40" s="195"/>
    </row>
    <row r="41" spans="1:45" ht="18" customHeight="1">
      <c r="A41" s="45">
        <f t="shared" si="0"/>
        <v>0</v>
      </c>
      <c r="B41" s="101">
        <f t="shared" si="1"/>
      </c>
      <c r="C41" s="9"/>
      <c r="D41" s="272"/>
      <c r="E41" s="270"/>
      <c r="F41" s="273"/>
      <c r="G41" s="173">
        <f t="shared" si="2"/>
      </c>
      <c r="H41" s="10"/>
      <c r="I41" s="10"/>
      <c r="J41" s="229"/>
      <c r="K41" s="19"/>
      <c r="L41" s="19"/>
      <c r="M41" s="6"/>
      <c r="N41" s="221"/>
      <c r="O41" s="70"/>
      <c r="P41" s="6"/>
      <c r="R41" s="24">
        <v>28</v>
      </c>
      <c r="T41" s="43" t="s">
        <v>83</v>
      </c>
      <c r="U41" s="108" t="s">
        <v>249</v>
      </c>
      <c r="V41" s="108" t="s">
        <v>249</v>
      </c>
      <c r="W41" s="161" t="s">
        <v>83</v>
      </c>
      <c r="X41" s="162">
        <f>COUNTIF($K$14:K41,K41)</f>
        <v>0</v>
      </c>
      <c r="Y41" s="162">
        <f>COUNTIF($L$14:L41,L41)</f>
        <v>0</v>
      </c>
      <c r="Z41" s="24">
        <v>28</v>
      </c>
      <c r="AA41" s="72">
        <f t="shared" si="3"/>
      </c>
      <c r="AB41" s="72">
        <f t="shared" si="4"/>
        <v>0</v>
      </c>
      <c r="AC41" s="72">
        <f t="shared" si="5"/>
        <v>0</v>
      </c>
      <c r="AD41" s="72">
        <f t="shared" si="6"/>
        <v>0</v>
      </c>
      <c r="AE41" s="72">
        <f t="shared" si="7"/>
      </c>
      <c r="AF41" s="72">
        <f t="shared" si="8"/>
      </c>
      <c r="AG41" s="72">
        <f t="shared" si="9"/>
      </c>
      <c r="AH41" s="72">
        <f t="shared" si="10"/>
      </c>
      <c r="AI41" s="72">
        <f t="shared" si="11"/>
      </c>
      <c r="AJ41" s="72">
        <f t="shared" si="12"/>
      </c>
      <c r="AK41" s="72">
        <f>IF(AA41="","",VLOOKUP(AA41,#REF!,6,FALSE))</f>
      </c>
      <c r="AL41" s="72">
        <f>IF(AA41="","",VLOOKUP(AA41,#REF!,5,FALSE))</f>
      </c>
      <c r="AO41" s="195"/>
      <c r="AP41" s="195"/>
      <c r="AQ41" s="195"/>
      <c r="AR41" s="195"/>
      <c r="AS41" s="195"/>
    </row>
    <row r="42" spans="1:45" ht="18" customHeight="1">
      <c r="A42" s="45">
        <f t="shared" si="0"/>
        <v>0</v>
      </c>
      <c r="B42" s="100">
        <f t="shared" si="1"/>
      </c>
      <c r="C42" s="7"/>
      <c r="D42" s="269"/>
      <c r="E42" s="275"/>
      <c r="F42" s="271"/>
      <c r="G42" s="172">
        <f t="shared" si="2"/>
      </c>
      <c r="H42" s="8"/>
      <c r="I42" s="8"/>
      <c r="J42" s="229"/>
      <c r="K42" s="19"/>
      <c r="L42" s="19"/>
      <c r="M42" s="6"/>
      <c r="N42" s="221"/>
      <c r="O42" s="70"/>
      <c r="P42" s="6"/>
      <c r="R42" s="24">
        <v>29</v>
      </c>
      <c r="T42" s="43" t="s">
        <v>84</v>
      </c>
      <c r="U42" s="44" t="s">
        <v>85</v>
      </c>
      <c r="V42" s="44" t="s">
        <v>246</v>
      </c>
      <c r="W42" s="161" t="s">
        <v>84</v>
      </c>
      <c r="X42" s="162">
        <f>COUNTIF($K$14:K42,K42)</f>
        <v>0</v>
      </c>
      <c r="Y42" s="162">
        <f>COUNTIF($L$14:L42,L42)</f>
        <v>0</v>
      </c>
      <c r="Z42" s="24">
        <v>29</v>
      </c>
      <c r="AA42" s="72">
        <f t="shared" si="3"/>
      </c>
      <c r="AB42" s="72">
        <f t="shared" si="4"/>
        <v>0</v>
      </c>
      <c r="AC42" s="72">
        <f t="shared" si="5"/>
        <v>0</v>
      </c>
      <c r="AD42" s="72">
        <f t="shared" si="6"/>
        <v>0</v>
      </c>
      <c r="AE42" s="72">
        <f t="shared" si="7"/>
      </c>
      <c r="AF42" s="72">
        <f t="shared" si="8"/>
      </c>
      <c r="AG42" s="72">
        <f t="shared" si="9"/>
      </c>
      <c r="AH42" s="72">
        <f t="shared" si="10"/>
      </c>
      <c r="AI42" s="72">
        <f t="shared" si="11"/>
      </c>
      <c r="AJ42" s="72">
        <f t="shared" si="12"/>
      </c>
      <c r="AK42" s="72">
        <f>IF(AA42="","",VLOOKUP(AA42,#REF!,6,FALSE))</f>
      </c>
      <c r="AL42" s="72">
        <f>IF(AA42="","",VLOOKUP(AA42,#REF!,5,FALSE))</f>
      </c>
      <c r="AO42" s="195"/>
      <c r="AP42" s="195"/>
      <c r="AQ42" s="195"/>
      <c r="AR42" s="195"/>
      <c r="AS42" s="195"/>
    </row>
    <row r="43" spans="1:45" ht="18" customHeight="1" thickBot="1">
      <c r="A43" s="45">
        <f t="shared" si="0"/>
        <v>0</v>
      </c>
      <c r="B43" s="102">
        <f t="shared" si="1"/>
      </c>
      <c r="C43" s="11"/>
      <c r="D43" s="276"/>
      <c r="E43" s="277"/>
      <c r="F43" s="278"/>
      <c r="G43" s="174">
        <f t="shared" si="2"/>
      </c>
      <c r="H43" s="12"/>
      <c r="I43" s="12"/>
      <c r="J43" s="229"/>
      <c r="K43" s="19"/>
      <c r="L43" s="19"/>
      <c r="M43" s="6"/>
      <c r="N43" s="221"/>
      <c r="O43" s="70"/>
      <c r="P43" s="6"/>
      <c r="R43" s="24">
        <v>30</v>
      </c>
      <c r="T43" s="43" t="s">
        <v>86</v>
      </c>
      <c r="U43" s="108" t="s">
        <v>250</v>
      </c>
      <c r="V43" s="108" t="s">
        <v>250</v>
      </c>
      <c r="W43" s="161" t="s">
        <v>86</v>
      </c>
      <c r="X43" s="162">
        <f>COUNTIF($K$14:K43,K43)</f>
        <v>0</v>
      </c>
      <c r="Y43" s="162">
        <f>COUNTIF($L$14:L43,L43)</f>
        <v>0</v>
      </c>
      <c r="Z43" s="24">
        <v>30</v>
      </c>
      <c r="AA43" s="72">
        <f t="shared" si="3"/>
      </c>
      <c r="AB43" s="72">
        <f t="shared" si="4"/>
        <v>0</v>
      </c>
      <c r="AC43" s="72">
        <f t="shared" si="5"/>
        <v>0</v>
      </c>
      <c r="AD43" s="72">
        <f t="shared" si="6"/>
        <v>0</v>
      </c>
      <c r="AE43" s="72">
        <f t="shared" si="7"/>
      </c>
      <c r="AF43" s="72">
        <f t="shared" si="8"/>
      </c>
      <c r="AG43" s="72">
        <f t="shared" si="9"/>
      </c>
      <c r="AH43" s="72">
        <f t="shared" si="10"/>
      </c>
      <c r="AI43" s="72">
        <f t="shared" si="11"/>
      </c>
      <c r="AJ43" s="72">
        <f t="shared" si="12"/>
      </c>
      <c r="AK43" s="72">
        <f>IF(AA43="","",VLOOKUP(AA43,#REF!,6,FALSE))</f>
      </c>
      <c r="AL43" s="72">
        <f>IF(AA43="","",VLOOKUP(AA43,#REF!,5,FALSE))</f>
      </c>
      <c r="AO43" s="195"/>
      <c r="AP43" s="195"/>
      <c r="AQ43" s="195"/>
      <c r="AR43" s="195"/>
      <c r="AS43" s="195"/>
    </row>
    <row r="44" spans="1:38" ht="18" customHeight="1">
      <c r="A44" s="45">
        <f t="shared" si="0"/>
        <v>0</v>
      </c>
      <c r="B44" s="99">
        <f t="shared" si="1"/>
      </c>
      <c r="C44" s="4"/>
      <c r="D44" s="266"/>
      <c r="E44" s="267"/>
      <c r="F44" s="268"/>
      <c r="G44" s="171">
        <f t="shared" si="2"/>
      </c>
      <c r="H44" s="5"/>
      <c r="I44" s="5"/>
      <c r="J44" s="229"/>
      <c r="K44" s="19"/>
      <c r="L44" s="19"/>
      <c r="M44" s="6"/>
      <c r="N44" s="221"/>
      <c r="O44" s="70"/>
      <c r="P44" s="6"/>
      <c r="T44" s="43" t="s">
        <v>87</v>
      </c>
      <c r="U44" s="44" t="s">
        <v>88</v>
      </c>
      <c r="V44" s="44" t="s">
        <v>89</v>
      </c>
      <c r="W44" s="161" t="s">
        <v>87</v>
      </c>
      <c r="X44" s="162">
        <f>COUNTIF($K$14:K44,K44)</f>
        <v>0</v>
      </c>
      <c r="Y44" s="162">
        <f>COUNTIF($L$14:L44,L44)</f>
        <v>0</v>
      </c>
      <c r="Z44" s="24">
        <v>31</v>
      </c>
      <c r="AA44" s="72">
        <f t="shared" si="3"/>
      </c>
      <c r="AB44" s="72">
        <f t="shared" si="4"/>
        <v>0</v>
      </c>
      <c r="AC44" s="72">
        <f t="shared" si="5"/>
        <v>0</v>
      </c>
      <c r="AD44" s="72">
        <f t="shared" si="6"/>
        <v>0</v>
      </c>
      <c r="AE44" s="72">
        <f t="shared" si="7"/>
      </c>
      <c r="AF44" s="72">
        <f t="shared" si="8"/>
      </c>
      <c r="AG44" s="72">
        <f t="shared" si="9"/>
      </c>
      <c r="AH44" s="72">
        <f t="shared" si="10"/>
      </c>
      <c r="AI44" s="72">
        <f t="shared" si="11"/>
      </c>
      <c r="AJ44" s="72">
        <f t="shared" si="12"/>
      </c>
      <c r="AK44" s="72">
        <f>IF(AA44="","",VLOOKUP(AA44,#REF!,6,FALSE))</f>
      </c>
      <c r="AL44" s="72">
        <f>IF(AA44="","",VLOOKUP(AA44,#REF!,5,FALSE))</f>
      </c>
    </row>
    <row r="45" spans="1:38" ht="18" customHeight="1">
      <c r="A45" s="45">
        <f t="shared" si="0"/>
        <v>0</v>
      </c>
      <c r="B45" s="100">
        <f t="shared" si="1"/>
      </c>
      <c r="C45" s="7"/>
      <c r="D45" s="274"/>
      <c r="E45" s="275"/>
      <c r="F45" s="271"/>
      <c r="G45" s="172">
        <f t="shared" si="2"/>
      </c>
      <c r="H45" s="8"/>
      <c r="I45" s="8"/>
      <c r="J45" s="229"/>
      <c r="K45" s="19"/>
      <c r="L45" s="19"/>
      <c r="M45" s="6"/>
      <c r="N45" s="221"/>
      <c r="O45" s="70"/>
      <c r="P45" s="6"/>
      <c r="T45" s="43" t="s">
        <v>90</v>
      </c>
      <c r="U45" s="44" t="s">
        <v>91</v>
      </c>
      <c r="V45" s="44" t="s">
        <v>92</v>
      </c>
      <c r="W45" s="161" t="s">
        <v>90</v>
      </c>
      <c r="X45" s="162">
        <f>COUNTIF($K$14:K45,K45)</f>
        <v>0</v>
      </c>
      <c r="Y45" s="162">
        <f>COUNTIF($L$14:L45,L45)</f>
        <v>0</v>
      </c>
      <c r="Z45" s="24">
        <v>32</v>
      </c>
      <c r="AA45" s="72">
        <f t="shared" si="3"/>
      </c>
      <c r="AB45" s="72">
        <f t="shared" si="4"/>
        <v>0</v>
      </c>
      <c r="AC45" s="72">
        <f t="shared" si="5"/>
        <v>0</v>
      </c>
      <c r="AD45" s="72">
        <f t="shared" si="6"/>
        <v>0</v>
      </c>
      <c r="AE45" s="72">
        <f t="shared" si="7"/>
      </c>
      <c r="AF45" s="72">
        <f t="shared" si="8"/>
      </c>
      <c r="AG45" s="72">
        <f t="shared" si="9"/>
      </c>
      <c r="AH45" s="72">
        <f t="shared" si="10"/>
      </c>
      <c r="AI45" s="72">
        <f t="shared" si="11"/>
      </c>
      <c r="AJ45" s="72">
        <f t="shared" si="12"/>
      </c>
      <c r="AK45" s="72">
        <f>IF(AA45="","",VLOOKUP(AA45,#REF!,6,FALSE))</f>
      </c>
      <c r="AL45" s="72">
        <f>IF(AA45="","",VLOOKUP(AA45,#REF!,5,FALSE))</f>
      </c>
    </row>
    <row r="46" spans="1:38" ht="18" customHeight="1">
      <c r="A46" s="45">
        <f aca="true" t="shared" si="13" ref="A46:A73">IF(D46="",0,COUNTIF($D$14:$D$73,D46))</f>
        <v>0</v>
      </c>
      <c r="B46" s="101">
        <f t="shared" si="1"/>
      </c>
      <c r="C46" s="9"/>
      <c r="D46" s="272"/>
      <c r="E46" s="270"/>
      <c r="F46" s="273"/>
      <c r="G46" s="173">
        <f t="shared" si="2"/>
      </c>
      <c r="H46" s="10"/>
      <c r="I46" s="10"/>
      <c r="J46" s="229"/>
      <c r="K46" s="19"/>
      <c r="L46" s="19"/>
      <c r="M46" s="6"/>
      <c r="N46" s="6"/>
      <c r="O46" s="6"/>
      <c r="P46" s="6"/>
      <c r="T46" s="43" t="s">
        <v>93</v>
      </c>
      <c r="U46" s="44" t="s">
        <v>94</v>
      </c>
      <c r="V46" s="44" t="s">
        <v>95</v>
      </c>
      <c r="W46" s="161" t="s">
        <v>93</v>
      </c>
      <c r="X46" s="162">
        <f>COUNTIF($K$14:K46,K46)</f>
        <v>0</v>
      </c>
      <c r="Y46" s="162">
        <f>COUNTIF($L$14:L46,L46)</f>
        <v>0</v>
      </c>
      <c r="Z46" s="24">
        <v>33</v>
      </c>
      <c r="AA46" s="72">
        <f t="shared" si="3"/>
      </c>
      <c r="AB46" s="72">
        <f t="shared" si="4"/>
        <v>0</v>
      </c>
      <c r="AC46" s="72">
        <f t="shared" si="5"/>
        <v>0</v>
      </c>
      <c r="AD46" s="72">
        <f t="shared" si="6"/>
        <v>0</v>
      </c>
      <c r="AE46" s="72">
        <f t="shared" si="7"/>
      </c>
      <c r="AF46" s="72">
        <f t="shared" si="8"/>
      </c>
      <c r="AG46" s="72">
        <f t="shared" si="9"/>
      </c>
      <c r="AH46" s="72">
        <f t="shared" si="10"/>
      </c>
      <c r="AI46" s="72">
        <f t="shared" si="11"/>
      </c>
      <c r="AJ46" s="72">
        <f t="shared" si="12"/>
      </c>
      <c r="AK46" s="72">
        <f>IF(AA46="","",VLOOKUP(AA46,#REF!,6,FALSE))</f>
      </c>
      <c r="AL46" s="72">
        <f>IF(AA46="","",VLOOKUP(AA46,#REF!,5,FALSE))</f>
      </c>
    </row>
    <row r="47" spans="1:38" ht="18" customHeight="1">
      <c r="A47" s="45">
        <f t="shared" si="13"/>
        <v>0</v>
      </c>
      <c r="B47" s="100">
        <f t="shared" si="1"/>
      </c>
      <c r="C47" s="7"/>
      <c r="D47" s="269"/>
      <c r="E47" s="275"/>
      <c r="F47" s="271"/>
      <c r="G47" s="172">
        <f t="shared" si="2"/>
      </c>
      <c r="H47" s="8"/>
      <c r="I47" s="8"/>
      <c r="J47" s="229"/>
      <c r="K47" s="19"/>
      <c r="L47" s="19"/>
      <c r="M47" s="6"/>
      <c r="N47" s="6"/>
      <c r="O47" s="6"/>
      <c r="P47" s="6"/>
      <c r="T47" s="43" t="s">
        <v>96</v>
      </c>
      <c r="U47" s="44" t="s">
        <v>177</v>
      </c>
      <c r="V47" s="44" t="s">
        <v>178</v>
      </c>
      <c r="W47" s="161" t="s">
        <v>96</v>
      </c>
      <c r="X47" s="162">
        <f>COUNTIF($K$14:K47,K47)</f>
        <v>0</v>
      </c>
      <c r="Y47" s="162">
        <f>COUNTIF($L$14:L47,L47)</f>
        <v>0</v>
      </c>
      <c r="Z47" s="24">
        <v>34</v>
      </c>
      <c r="AA47" s="72">
        <f t="shared" si="3"/>
      </c>
      <c r="AB47" s="72">
        <f t="shared" si="4"/>
        <v>0</v>
      </c>
      <c r="AC47" s="72">
        <f t="shared" si="5"/>
        <v>0</v>
      </c>
      <c r="AD47" s="72">
        <f t="shared" si="6"/>
        <v>0</v>
      </c>
      <c r="AE47" s="72">
        <f t="shared" si="7"/>
      </c>
      <c r="AF47" s="72">
        <f t="shared" si="8"/>
      </c>
      <c r="AG47" s="72">
        <f t="shared" si="9"/>
      </c>
      <c r="AH47" s="72">
        <f t="shared" si="10"/>
      </c>
      <c r="AI47" s="72">
        <f t="shared" si="11"/>
      </c>
      <c r="AJ47" s="72">
        <f t="shared" si="12"/>
      </c>
      <c r="AK47" s="72">
        <f>IF(AA47="","",VLOOKUP(AA47,#REF!,6,FALSE))</f>
      </c>
      <c r="AL47" s="72">
        <f>IF(AA47="","",VLOOKUP(AA47,#REF!,5,FALSE))</f>
      </c>
    </row>
    <row r="48" spans="1:38" ht="18" customHeight="1" thickBot="1">
      <c r="A48" s="45">
        <f t="shared" si="13"/>
        <v>0</v>
      </c>
      <c r="B48" s="102">
        <f t="shared" si="1"/>
      </c>
      <c r="C48" s="11"/>
      <c r="D48" s="276"/>
      <c r="E48" s="277"/>
      <c r="F48" s="278"/>
      <c r="G48" s="174">
        <f t="shared" si="2"/>
      </c>
      <c r="H48" s="12"/>
      <c r="I48" s="12"/>
      <c r="J48" s="229"/>
      <c r="K48" s="19"/>
      <c r="L48" s="19"/>
      <c r="M48" s="6"/>
      <c r="N48" s="6"/>
      <c r="O48" s="6"/>
      <c r="P48" s="6"/>
      <c r="T48" s="43" t="s">
        <v>97</v>
      </c>
      <c r="U48" s="44" t="s">
        <v>98</v>
      </c>
      <c r="V48" s="44" t="s">
        <v>99</v>
      </c>
      <c r="W48" s="161" t="s">
        <v>97</v>
      </c>
      <c r="X48" s="162">
        <f>COUNTIF($K$14:K48,K48)</f>
        <v>0</v>
      </c>
      <c r="Y48" s="162">
        <f>COUNTIF($L$14:L48,L48)</f>
        <v>0</v>
      </c>
      <c r="Z48" s="24">
        <v>35</v>
      </c>
      <c r="AA48" s="72">
        <f t="shared" si="3"/>
      </c>
      <c r="AB48" s="72">
        <f t="shared" si="4"/>
        <v>0</v>
      </c>
      <c r="AC48" s="72">
        <f t="shared" si="5"/>
        <v>0</v>
      </c>
      <c r="AD48" s="72">
        <f t="shared" si="6"/>
        <v>0</v>
      </c>
      <c r="AE48" s="72">
        <f t="shared" si="7"/>
      </c>
      <c r="AF48" s="72">
        <f t="shared" si="8"/>
      </c>
      <c r="AG48" s="72">
        <f t="shared" si="9"/>
      </c>
      <c r="AH48" s="72">
        <f t="shared" si="10"/>
      </c>
      <c r="AI48" s="72">
        <f t="shared" si="11"/>
      </c>
      <c r="AJ48" s="72">
        <f t="shared" si="12"/>
      </c>
      <c r="AK48" s="72">
        <f>IF(AA48="","",VLOOKUP(AA48,#REF!,6,FALSE))</f>
      </c>
      <c r="AL48" s="72">
        <f>IF(AA48="","",VLOOKUP(AA48,#REF!,5,FALSE))</f>
      </c>
    </row>
    <row r="49" spans="1:38" ht="18" customHeight="1">
      <c r="A49" s="45">
        <f t="shared" si="13"/>
        <v>0</v>
      </c>
      <c r="B49" s="99">
        <f t="shared" si="1"/>
      </c>
      <c r="C49" s="4"/>
      <c r="D49" s="266"/>
      <c r="E49" s="267"/>
      <c r="F49" s="268"/>
      <c r="G49" s="171">
        <f t="shared" si="2"/>
      </c>
      <c r="H49" s="5"/>
      <c r="I49" s="5"/>
      <c r="J49" s="229"/>
      <c r="K49" s="19"/>
      <c r="L49" s="19"/>
      <c r="M49" s="6"/>
      <c r="N49" s="6"/>
      <c r="O49" s="6"/>
      <c r="P49" s="6"/>
      <c r="T49" s="43" t="s">
        <v>100</v>
      </c>
      <c r="U49" s="44" t="s">
        <v>223</v>
      </c>
      <c r="V49" s="44" t="s">
        <v>224</v>
      </c>
      <c r="W49" s="161" t="s">
        <v>100</v>
      </c>
      <c r="X49" s="162">
        <f>COUNTIF($K$14:K49,K49)</f>
        <v>0</v>
      </c>
      <c r="Y49" s="162">
        <f>COUNTIF($L$14:L49,L49)</f>
        <v>0</v>
      </c>
      <c r="Z49" s="24">
        <v>36</v>
      </c>
      <c r="AA49" s="72">
        <f t="shared" si="3"/>
      </c>
      <c r="AB49" s="72">
        <f t="shared" si="4"/>
        <v>0</v>
      </c>
      <c r="AC49" s="72">
        <f t="shared" si="5"/>
        <v>0</v>
      </c>
      <c r="AD49" s="72">
        <f t="shared" si="6"/>
        <v>0</v>
      </c>
      <c r="AE49" s="72">
        <f t="shared" si="7"/>
      </c>
      <c r="AF49" s="72">
        <f t="shared" si="8"/>
      </c>
      <c r="AG49" s="72">
        <f t="shared" si="9"/>
      </c>
      <c r="AH49" s="72">
        <f t="shared" si="10"/>
      </c>
      <c r="AI49" s="72">
        <f t="shared" si="11"/>
      </c>
      <c r="AJ49" s="72">
        <f t="shared" si="12"/>
      </c>
      <c r="AK49" s="72">
        <f>IF(AA49="","",VLOOKUP(AA49,#REF!,6,FALSE))</f>
      </c>
      <c r="AL49" s="72">
        <f>IF(AA49="","",VLOOKUP(AA49,#REF!,5,FALSE))</f>
      </c>
    </row>
    <row r="50" spans="1:38" ht="18" customHeight="1">
      <c r="A50" s="45">
        <f t="shared" si="13"/>
        <v>0</v>
      </c>
      <c r="B50" s="100">
        <f t="shared" si="1"/>
      </c>
      <c r="C50" s="7"/>
      <c r="D50" s="274"/>
      <c r="E50" s="275"/>
      <c r="F50" s="271"/>
      <c r="G50" s="172">
        <f t="shared" si="2"/>
      </c>
      <c r="H50" s="8"/>
      <c r="I50" s="8"/>
      <c r="J50" s="229"/>
      <c r="K50" s="19"/>
      <c r="L50" s="19"/>
      <c r="M50" s="6"/>
      <c r="N50" s="6"/>
      <c r="O50" s="6"/>
      <c r="P50" s="6"/>
      <c r="T50" s="43" t="s">
        <v>101</v>
      </c>
      <c r="U50" s="108" t="s">
        <v>249</v>
      </c>
      <c r="V50" s="108" t="s">
        <v>249</v>
      </c>
      <c r="W50" s="161" t="s">
        <v>101</v>
      </c>
      <c r="X50" s="162">
        <f>COUNTIF($K$14:K50,K50)</f>
        <v>0</v>
      </c>
      <c r="Y50" s="162">
        <f>COUNTIF($L$14:L50,L50)</f>
        <v>0</v>
      </c>
      <c r="Z50" s="24">
        <v>37</v>
      </c>
      <c r="AA50" s="72">
        <f t="shared" si="3"/>
      </c>
      <c r="AB50" s="72">
        <f t="shared" si="4"/>
        <v>0</v>
      </c>
      <c r="AC50" s="72">
        <f t="shared" si="5"/>
        <v>0</v>
      </c>
      <c r="AD50" s="72">
        <f t="shared" si="6"/>
        <v>0</v>
      </c>
      <c r="AE50" s="72">
        <f t="shared" si="7"/>
      </c>
      <c r="AF50" s="72">
        <f t="shared" si="8"/>
      </c>
      <c r="AG50" s="72">
        <f t="shared" si="9"/>
      </c>
      <c r="AH50" s="72">
        <f t="shared" si="10"/>
      </c>
      <c r="AI50" s="72">
        <f t="shared" si="11"/>
      </c>
      <c r="AJ50" s="72">
        <f t="shared" si="12"/>
      </c>
      <c r="AK50" s="72">
        <f>IF(AA50="","",VLOOKUP(AA50,#REF!,6,FALSE))</f>
      </c>
      <c r="AL50" s="72">
        <f>IF(AA50="","",VLOOKUP(AA50,#REF!,5,FALSE))</f>
      </c>
    </row>
    <row r="51" spans="1:38" ht="18" customHeight="1">
      <c r="A51" s="45">
        <f t="shared" si="13"/>
        <v>0</v>
      </c>
      <c r="B51" s="101">
        <f t="shared" si="1"/>
      </c>
      <c r="C51" s="9"/>
      <c r="D51" s="272"/>
      <c r="E51" s="270"/>
      <c r="F51" s="273"/>
      <c r="G51" s="173">
        <f t="shared" si="2"/>
      </c>
      <c r="H51" s="10"/>
      <c r="I51" s="10"/>
      <c r="J51" s="229"/>
      <c r="K51" s="19"/>
      <c r="L51" s="19"/>
      <c r="M51" s="6"/>
      <c r="N51" s="6"/>
      <c r="O51" s="6"/>
      <c r="P51" s="6"/>
      <c r="T51" s="43" t="s">
        <v>102</v>
      </c>
      <c r="U51" s="108" t="s">
        <v>249</v>
      </c>
      <c r="V51" s="108" t="s">
        <v>249</v>
      </c>
      <c r="W51" s="161" t="s">
        <v>102</v>
      </c>
      <c r="X51" s="162">
        <f>COUNTIF($K$14:K51,K51)</f>
        <v>0</v>
      </c>
      <c r="Y51" s="162">
        <f>COUNTIF($L$14:L51,L51)</f>
        <v>0</v>
      </c>
      <c r="Z51" s="24">
        <v>38</v>
      </c>
      <c r="AA51" s="72">
        <f t="shared" si="3"/>
      </c>
      <c r="AB51" s="72">
        <f t="shared" si="4"/>
        <v>0</v>
      </c>
      <c r="AC51" s="72">
        <f t="shared" si="5"/>
        <v>0</v>
      </c>
      <c r="AD51" s="72">
        <f t="shared" si="6"/>
        <v>0</v>
      </c>
      <c r="AE51" s="72">
        <f t="shared" si="7"/>
      </c>
      <c r="AF51" s="72">
        <f t="shared" si="8"/>
      </c>
      <c r="AG51" s="72">
        <f t="shared" si="9"/>
      </c>
      <c r="AH51" s="72">
        <f t="shared" si="10"/>
      </c>
      <c r="AI51" s="72">
        <f t="shared" si="11"/>
      </c>
      <c r="AJ51" s="72">
        <f t="shared" si="12"/>
      </c>
      <c r="AK51" s="72">
        <f>IF(AA51="","",VLOOKUP(AA51,#REF!,6,FALSE))</f>
      </c>
      <c r="AL51" s="72">
        <f>IF(AA51="","",VLOOKUP(AA51,#REF!,5,FALSE))</f>
      </c>
    </row>
    <row r="52" spans="1:38" ht="18" customHeight="1">
      <c r="A52" s="45">
        <f t="shared" si="13"/>
        <v>0</v>
      </c>
      <c r="B52" s="100">
        <f t="shared" si="1"/>
      </c>
      <c r="C52" s="7"/>
      <c r="D52" s="274"/>
      <c r="E52" s="275"/>
      <c r="F52" s="271"/>
      <c r="G52" s="172">
        <f t="shared" si="2"/>
      </c>
      <c r="H52" s="8"/>
      <c r="I52" s="8"/>
      <c r="J52" s="229"/>
      <c r="K52" s="19"/>
      <c r="L52" s="19"/>
      <c r="M52" s="6"/>
      <c r="N52" s="6"/>
      <c r="O52" s="6"/>
      <c r="P52" s="6"/>
      <c r="T52" s="43" t="s">
        <v>103</v>
      </c>
      <c r="U52" s="44" t="s">
        <v>271</v>
      </c>
      <c r="V52" s="44" t="s">
        <v>272</v>
      </c>
      <c r="W52" s="161" t="s">
        <v>103</v>
      </c>
      <c r="X52" s="162">
        <f>COUNTIF($K$14:K52,K52)</f>
        <v>0</v>
      </c>
      <c r="Y52" s="162">
        <f>COUNTIF($L$14:L52,L52)</f>
        <v>0</v>
      </c>
      <c r="Z52" s="24">
        <v>39</v>
      </c>
      <c r="AA52" s="72">
        <f t="shared" si="3"/>
      </c>
      <c r="AB52" s="72">
        <f t="shared" si="4"/>
        <v>0</v>
      </c>
      <c r="AC52" s="72">
        <f t="shared" si="5"/>
        <v>0</v>
      </c>
      <c r="AD52" s="72">
        <f t="shared" si="6"/>
        <v>0</v>
      </c>
      <c r="AE52" s="72">
        <f t="shared" si="7"/>
      </c>
      <c r="AF52" s="72">
        <f t="shared" si="8"/>
      </c>
      <c r="AG52" s="72">
        <f t="shared" si="9"/>
      </c>
      <c r="AH52" s="72">
        <f t="shared" si="10"/>
      </c>
      <c r="AI52" s="72">
        <f t="shared" si="11"/>
      </c>
      <c r="AJ52" s="72">
        <f t="shared" si="12"/>
      </c>
      <c r="AK52" s="72">
        <f>IF(AA52="","",VLOOKUP(AA52,#REF!,6,FALSE))</f>
      </c>
      <c r="AL52" s="72">
        <f>IF(AA52="","",VLOOKUP(AA52,#REF!,5,FALSE))</f>
      </c>
    </row>
    <row r="53" spans="1:38" ht="18" customHeight="1" thickBot="1">
      <c r="A53" s="45">
        <f t="shared" si="13"/>
        <v>0</v>
      </c>
      <c r="B53" s="103">
        <f t="shared" si="1"/>
      </c>
      <c r="C53" s="21"/>
      <c r="D53" s="282"/>
      <c r="E53" s="283"/>
      <c r="F53" s="284"/>
      <c r="G53" s="176">
        <f t="shared" si="2"/>
      </c>
      <c r="H53" s="22"/>
      <c r="I53" s="291"/>
      <c r="J53" s="229"/>
      <c r="K53" s="19"/>
      <c r="L53" s="19"/>
      <c r="M53" s="6"/>
      <c r="N53" s="6"/>
      <c r="O53" s="6"/>
      <c r="P53" s="6"/>
      <c r="T53" s="43" t="s">
        <v>104</v>
      </c>
      <c r="U53" s="108" t="s">
        <v>249</v>
      </c>
      <c r="V53" s="108" t="s">
        <v>249</v>
      </c>
      <c r="W53" s="161" t="s">
        <v>104</v>
      </c>
      <c r="X53" s="162">
        <f>COUNTIF($K$14:K53,K53)</f>
        <v>0</v>
      </c>
      <c r="Y53" s="162">
        <f>COUNTIF($L$14:L53,L53)</f>
        <v>0</v>
      </c>
      <c r="Z53" s="24">
        <v>40</v>
      </c>
      <c r="AA53" s="72">
        <f t="shared" si="3"/>
      </c>
      <c r="AB53" s="72">
        <f t="shared" si="4"/>
        <v>0</v>
      </c>
      <c r="AC53" s="72">
        <f t="shared" si="5"/>
        <v>0</v>
      </c>
      <c r="AD53" s="72">
        <f t="shared" si="6"/>
        <v>0</v>
      </c>
      <c r="AE53" s="72">
        <f t="shared" si="7"/>
      </c>
      <c r="AF53" s="72">
        <f t="shared" si="8"/>
      </c>
      <c r="AG53" s="72">
        <f t="shared" si="9"/>
      </c>
      <c r="AH53" s="72">
        <f t="shared" si="10"/>
      </c>
      <c r="AI53" s="72">
        <f t="shared" si="11"/>
      </c>
      <c r="AJ53" s="72">
        <f t="shared" si="12"/>
      </c>
      <c r="AK53" s="72">
        <f>IF(AA53="","",VLOOKUP(AA53,#REF!,6,FALSE))</f>
      </c>
      <c r="AL53" s="72">
        <f>IF(AA53="","",VLOOKUP(AA53,#REF!,5,FALSE))</f>
      </c>
    </row>
    <row r="54" spans="1:38" ht="18" customHeight="1" hidden="1">
      <c r="A54" s="45">
        <f t="shared" si="13"/>
        <v>0</v>
      </c>
      <c r="B54" s="99">
        <f t="shared" si="1"/>
      </c>
      <c r="C54" s="4"/>
      <c r="D54" s="266"/>
      <c r="E54" s="267"/>
      <c r="F54" s="268"/>
      <c r="G54" s="171">
        <f t="shared" si="2"/>
      </c>
      <c r="H54" s="5"/>
      <c r="I54" s="5"/>
      <c r="J54" s="229"/>
      <c r="K54" s="19"/>
      <c r="L54" s="19"/>
      <c r="M54" s="6"/>
      <c r="N54" s="6"/>
      <c r="O54" s="6"/>
      <c r="P54" s="6"/>
      <c r="T54" s="43" t="s">
        <v>105</v>
      </c>
      <c r="U54" s="44" t="s">
        <v>106</v>
      </c>
      <c r="V54" s="44" t="s">
        <v>107</v>
      </c>
      <c r="W54" s="161" t="s">
        <v>105</v>
      </c>
      <c r="X54" s="162">
        <f>COUNTIF($K$14:K54,K54)</f>
        <v>0</v>
      </c>
      <c r="Y54" s="162">
        <f>COUNTIF($L$14:L54,L54)</f>
        <v>0</v>
      </c>
      <c r="Z54" s="24">
        <v>41</v>
      </c>
      <c r="AA54" s="72">
        <f t="shared" si="3"/>
      </c>
      <c r="AB54" s="72">
        <f t="shared" si="4"/>
        <v>0</v>
      </c>
      <c r="AC54" s="72">
        <f t="shared" si="5"/>
        <v>0</v>
      </c>
      <c r="AD54" s="72">
        <f t="shared" si="6"/>
        <v>0</v>
      </c>
      <c r="AE54" s="72">
        <f t="shared" si="7"/>
      </c>
      <c r="AF54" s="72">
        <f t="shared" si="8"/>
      </c>
      <c r="AG54" s="72">
        <f t="shared" si="9"/>
      </c>
      <c r="AH54" s="72">
        <f t="shared" si="10"/>
      </c>
      <c r="AI54" s="72">
        <f t="shared" si="11"/>
      </c>
      <c r="AJ54" s="72">
        <f t="shared" si="12"/>
      </c>
      <c r="AK54" s="72">
        <f>IF(AA54="","",VLOOKUP(AA54,#REF!,6,FALSE))</f>
      </c>
      <c r="AL54" s="72">
        <f>IF(AA54="","",VLOOKUP(AA54,#REF!,5,FALSE))</f>
      </c>
    </row>
    <row r="55" spans="1:38" ht="18" customHeight="1" hidden="1">
      <c r="A55" s="45">
        <f t="shared" si="13"/>
        <v>0</v>
      </c>
      <c r="B55" s="100">
        <f t="shared" si="1"/>
      </c>
      <c r="C55" s="7"/>
      <c r="D55" s="274"/>
      <c r="E55" s="275"/>
      <c r="F55" s="271"/>
      <c r="G55" s="172">
        <f t="shared" si="2"/>
      </c>
      <c r="H55" s="8"/>
      <c r="I55" s="8"/>
      <c r="J55" s="229"/>
      <c r="K55" s="19"/>
      <c r="L55" s="19"/>
      <c r="M55" s="6"/>
      <c r="N55" s="6"/>
      <c r="O55" s="6"/>
      <c r="P55" s="6"/>
      <c r="T55" s="43" t="s">
        <v>108</v>
      </c>
      <c r="U55" s="44" t="s">
        <v>109</v>
      </c>
      <c r="V55" s="44" t="s">
        <v>110</v>
      </c>
      <c r="W55" s="161" t="s">
        <v>108</v>
      </c>
      <c r="X55" s="162">
        <f>COUNTIF($K$14:K55,K55)</f>
        <v>0</v>
      </c>
      <c r="Y55" s="162">
        <f>COUNTIF($L$14:L55,L55)</f>
        <v>0</v>
      </c>
      <c r="Z55" s="24">
        <v>42</v>
      </c>
      <c r="AA55" s="72">
        <f t="shared" si="3"/>
      </c>
      <c r="AB55" s="72">
        <f t="shared" si="4"/>
        <v>0</v>
      </c>
      <c r="AC55" s="72">
        <f t="shared" si="5"/>
        <v>0</v>
      </c>
      <c r="AD55" s="72">
        <f t="shared" si="6"/>
        <v>0</v>
      </c>
      <c r="AE55" s="72">
        <f t="shared" si="7"/>
      </c>
      <c r="AF55" s="72">
        <f t="shared" si="8"/>
      </c>
      <c r="AG55" s="72">
        <f t="shared" si="9"/>
      </c>
      <c r="AH55" s="72">
        <f t="shared" si="10"/>
      </c>
      <c r="AI55" s="72">
        <f t="shared" si="11"/>
      </c>
      <c r="AJ55" s="72">
        <f t="shared" si="12"/>
      </c>
      <c r="AK55" s="72">
        <f>IF(AA55="","",VLOOKUP(AA55,#REF!,6,FALSE))</f>
      </c>
      <c r="AL55" s="72">
        <f>IF(AA55="","",VLOOKUP(AA55,#REF!,5,FALSE))</f>
      </c>
    </row>
    <row r="56" spans="1:38" ht="18" customHeight="1" hidden="1">
      <c r="A56" s="45">
        <f t="shared" si="13"/>
        <v>0</v>
      </c>
      <c r="B56" s="101">
        <f t="shared" si="1"/>
      </c>
      <c r="C56" s="9"/>
      <c r="D56" s="272"/>
      <c r="E56" s="270"/>
      <c r="F56" s="273"/>
      <c r="G56" s="173">
        <f t="shared" si="2"/>
      </c>
      <c r="H56" s="10"/>
      <c r="I56" s="10"/>
      <c r="J56" s="229"/>
      <c r="K56" s="19"/>
      <c r="L56" s="19"/>
      <c r="M56" s="6"/>
      <c r="N56" s="6"/>
      <c r="O56" s="6"/>
      <c r="P56" s="6"/>
      <c r="T56" s="43" t="s">
        <v>111</v>
      </c>
      <c r="U56" s="44" t="s">
        <v>112</v>
      </c>
      <c r="V56" s="44" t="s">
        <v>113</v>
      </c>
      <c r="W56" s="161" t="s">
        <v>111</v>
      </c>
      <c r="X56" s="162">
        <f>COUNTIF($K$14:K56,K56)</f>
        <v>0</v>
      </c>
      <c r="Y56" s="162">
        <f>COUNTIF($L$14:L56,L56)</f>
        <v>0</v>
      </c>
      <c r="Z56" s="24">
        <v>43</v>
      </c>
      <c r="AA56" s="72">
        <f t="shared" si="3"/>
      </c>
      <c r="AB56" s="72">
        <f t="shared" si="4"/>
        <v>0</v>
      </c>
      <c r="AC56" s="72">
        <f t="shared" si="5"/>
        <v>0</v>
      </c>
      <c r="AD56" s="72">
        <f t="shared" si="6"/>
        <v>0</v>
      </c>
      <c r="AE56" s="72">
        <f t="shared" si="7"/>
      </c>
      <c r="AF56" s="72">
        <f t="shared" si="8"/>
      </c>
      <c r="AG56" s="72">
        <f t="shared" si="9"/>
      </c>
      <c r="AH56" s="72">
        <f t="shared" si="10"/>
      </c>
      <c r="AI56" s="72">
        <f t="shared" si="11"/>
      </c>
      <c r="AJ56" s="72">
        <f t="shared" si="12"/>
      </c>
      <c r="AK56" s="72">
        <f>IF(AA56="","",VLOOKUP(AA56,#REF!,6,FALSE))</f>
      </c>
      <c r="AL56" s="72">
        <f>IF(AA56="","",VLOOKUP(AA56,#REF!,5,FALSE))</f>
      </c>
    </row>
    <row r="57" spans="1:38" ht="18" customHeight="1" hidden="1">
      <c r="A57" s="45">
        <f t="shared" si="13"/>
        <v>0</v>
      </c>
      <c r="B57" s="100">
        <f t="shared" si="1"/>
      </c>
      <c r="C57" s="7"/>
      <c r="D57" s="269"/>
      <c r="E57" s="275"/>
      <c r="F57" s="271"/>
      <c r="G57" s="172">
        <f t="shared" si="2"/>
      </c>
      <c r="H57" s="8"/>
      <c r="I57" s="8"/>
      <c r="J57" s="229"/>
      <c r="K57" s="19"/>
      <c r="L57" s="19"/>
      <c r="M57" s="6"/>
      <c r="N57" s="6"/>
      <c r="O57" s="6"/>
      <c r="P57" s="6"/>
      <c r="T57" s="43" t="s">
        <v>114</v>
      </c>
      <c r="U57" s="44" t="s">
        <v>115</v>
      </c>
      <c r="V57" s="44" t="s">
        <v>116</v>
      </c>
      <c r="W57" s="161" t="s">
        <v>114</v>
      </c>
      <c r="X57" s="162">
        <f>COUNTIF($K$14:K57,K57)</f>
        <v>0</v>
      </c>
      <c r="Y57" s="162">
        <f>COUNTIF($L$14:L57,L57)</f>
        <v>0</v>
      </c>
      <c r="Z57" s="24">
        <v>44</v>
      </c>
      <c r="AA57" s="72">
        <f t="shared" si="3"/>
      </c>
      <c r="AB57" s="72">
        <f t="shared" si="4"/>
        <v>0</v>
      </c>
      <c r="AC57" s="72">
        <f t="shared" si="5"/>
        <v>0</v>
      </c>
      <c r="AD57" s="72">
        <f t="shared" si="6"/>
        <v>0</v>
      </c>
      <c r="AE57" s="72">
        <f t="shared" si="7"/>
      </c>
      <c r="AF57" s="72">
        <f t="shared" si="8"/>
      </c>
      <c r="AG57" s="72">
        <f t="shared" si="9"/>
      </c>
      <c r="AH57" s="72">
        <f t="shared" si="10"/>
      </c>
      <c r="AI57" s="72">
        <f t="shared" si="11"/>
      </c>
      <c r="AJ57" s="72">
        <f t="shared" si="12"/>
      </c>
      <c r="AK57" s="72">
        <f>IF(AA57="","",VLOOKUP(AA57,#REF!,6,FALSE))</f>
      </c>
      <c r="AL57" s="72">
        <f>IF(AA57="","",VLOOKUP(AA57,#REF!,5,FALSE))</f>
      </c>
    </row>
    <row r="58" spans="1:38" ht="18" customHeight="1" hidden="1" thickBot="1">
      <c r="A58" s="45">
        <f t="shared" si="13"/>
        <v>0</v>
      </c>
      <c r="B58" s="102">
        <f t="shared" si="1"/>
      </c>
      <c r="C58" s="11"/>
      <c r="D58" s="276"/>
      <c r="E58" s="277"/>
      <c r="F58" s="278"/>
      <c r="G58" s="174">
        <f t="shared" si="2"/>
      </c>
      <c r="H58" s="12"/>
      <c r="I58" s="12"/>
      <c r="J58" s="229"/>
      <c r="K58" s="19"/>
      <c r="L58" s="19"/>
      <c r="M58" s="6"/>
      <c r="N58" s="6"/>
      <c r="O58" s="6"/>
      <c r="P58" s="6"/>
      <c r="T58" s="43" t="s">
        <v>117</v>
      </c>
      <c r="U58" s="44" t="s">
        <v>118</v>
      </c>
      <c r="V58" s="44" t="s">
        <v>119</v>
      </c>
      <c r="W58" s="161" t="s">
        <v>117</v>
      </c>
      <c r="X58" s="162">
        <f>COUNTIF($K$14:K58,K58)</f>
        <v>0</v>
      </c>
      <c r="Y58" s="162">
        <f>COUNTIF($L$14:L58,L58)</f>
        <v>0</v>
      </c>
      <c r="Z58" s="24">
        <v>45</v>
      </c>
      <c r="AA58" s="72">
        <f t="shared" si="3"/>
      </c>
      <c r="AB58" s="72">
        <f t="shared" si="4"/>
        <v>0</v>
      </c>
      <c r="AC58" s="72">
        <f t="shared" si="5"/>
        <v>0</v>
      </c>
      <c r="AD58" s="72">
        <f t="shared" si="6"/>
        <v>0</v>
      </c>
      <c r="AE58" s="72">
        <f t="shared" si="7"/>
      </c>
      <c r="AF58" s="72">
        <f t="shared" si="8"/>
      </c>
      <c r="AG58" s="72">
        <f t="shared" si="9"/>
      </c>
      <c r="AH58" s="72">
        <f t="shared" si="10"/>
      </c>
      <c r="AI58" s="72">
        <f t="shared" si="11"/>
      </c>
      <c r="AJ58" s="72">
        <f t="shared" si="12"/>
      </c>
      <c r="AK58" s="72">
        <f>IF(AA58="","",VLOOKUP(AA58,#REF!,6,FALSE))</f>
      </c>
      <c r="AL58" s="72">
        <f>IF(AA58="","",VLOOKUP(AA58,#REF!,5,FALSE))</f>
      </c>
    </row>
    <row r="59" spans="1:38" ht="18" customHeight="1" hidden="1">
      <c r="A59" s="45">
        <f t="shared" si="13"/>
        <v>0</v>
      </c>
      <c r="B59" s="99">
        <f t="shared" si="1"/>
      </c>
      <c r="C59" s="4"/>
      <c r="D59" s="280"/>
      <c r="E59" s="267"/>
      <c r="F59" s="268"/>
      <c r="G59" s="171">
        <f t="shared" si="2"/>
      </c>
      <c r="H59" s="5"/>
      <c r="I59" s="5"/>
      <c r="J59" s="229"/>
      <c r="K59" s="19"/>
      <c r="L59" s="19"/>
      <c r="M59" s="6"/>
      <c r="N59" s="6"/>
      <c r="O59" s="6"/>
      <c r="P59" s="6"/>
      <c r="T59" s="43" t="s">
        <v>120</v>
      </c>
      <c r="U59" s="44" t="s">
        <v>121</v>
      </c>
      <c r="V59" s="44" t="s">
        <v>122</v>
      </c>
      <c r="W59" s="161" t="s">
        <v>120</v>
      </c>
      <c r="X59" s="162">
        <f>COUNTIF($K$14:K59,K59)</f>
        <v>0</v>
      </c>
      <c r="Y59" s="162">
        <f>COUNTIF($L$14:L59,L59)</f>
        <v>0</v>
      </c>
      <c r="Z59" s="24">
        <v>46</v>
      </c>
      <c r="AA59" s="72">
        <f t="shared" si="3"/>
      </c>
      <c r="AB59" s="72">
        <f t="shared" si="4"/>
        <v>0</v>
      </c>
      <c r="AC59" s="72">
        <f t="shared" si="5"/>
        <v>0</v>
      </c>
      <c r="AD59" s="72">
        <f t="shared" si="6"/>
        <v>0</v>
      </c>
      <c r="AE59" s="72">
        <f t="shared" si="7"/>
      </c>
      <c r="AF59" s="72">
        <f t="shared" si="8"/>
      </c>
      <c r="AG59" s="72">
        <f t="shared" si="9"/>
      </c>
      <c r="AH59" s="72">
        <f t="shared" si="10"/>
      </c>
      <c r="AI59" s="72">
        <f t="shared" si="11"/>
      </c>
      <c r="AJ59" s="72">
        <f t="shared" si="12"/>
      </c>
      <c r="AK59" s="72">
        <f>IF(AA59="","",VLOOKUP(AA59,#REF!,6,FALSE))</f>
      </c>
      <c r="AL59" s="72">
        <f>IF(AA59="","",VLOOKUP(AA59,#REF!,5,FALSE))</f>
      </c>
    </row>
    <row r="60" spans="1:38" ht="18" customHeight="1" hidden="1">
      <c r="A60" s="45">
        <f t="shared" si="13"/>
        <v>0</v>
      </c>
      <c r="B60" s="100">
        <f t="shared" si="1"/>
      </c>
      <c r="C60" s="7"/>
      <c r="D60" s="274"/>
      <c r="E60" s="275"/>
      <c r="F60" s="271"/>
      <c r="G60" s="172">
        <f t="shared" si="2"/>
      </c>
      <c r="H60" s="8"/>
      <c r="I60" s="8"/>
      <c r="J60" s="229"/>
      <c r="K60" s="19"/>
      <c r="L60" s="19"/>
      <c r="M60" s="6"/>
      <c r="N60" s="6"/>
      <c r="O60" s="6"/>
      <c r="P60" s="6"/>
      <c r="T60" s="43" t="s">
        <v>123</v>
      </c>
      <c r="U60" s="44" t="s">
        <v>124</v>
      </c>
      <c r="V60" s="44" t="s">
        <v>125</v>
      </c>
      <c r="W60" s="161" t="s">
        <v>123</v>
      </c>
      <c r="X60" s="162">
        <f>COUNTIF($K$14:K60,K60)</f>
        <v>0</v>
      </c>
      <c r="Y60" s="162">
        <f>COUNTIF($L$14:L60,L60)</f>
        <v>0</v>
      </c>
      <c r="Z60" s="24">
        <v>47</v>
      </c>
      <c r="AA60" s="72">
        <f t="shared" si="3"/>
      </c>
      <c r="AB60" s="72">
        <f t="shared" si="4"/>
        <v>0</v>
      </c>
      <c r="AC60" s="72">
        <f t="shared" si="5"/>
        <v>0</v>
      </c>
      <c r="AD60" s="72">
        <f t="shared" si="6"/>
        <v>0</v>
      </c>
      <c r="AE60" s="72">
        <f t="shared" si="7"/>
      </c>
      <c r="AF60" s="72">
        <f t="shared" si="8"/>
      </c>
      <c r="AG60" s="72">
        <f t="shared" si="9"/>
      </c>
      <c r="AH60" s="72">
        <f t="shared" si="10"/>
      </c>
      <c r="AI60" s="72">
        <f t="shared" si="11"/>
      </c>
      <c r="AJ60" s="72">
        <f t="shared" si="12"/>
      </c>
      <c r="AK60" s="72">
        <f>IF(AA60="","",VLOOKUP(AA60,#REF!,6,FALSE))</f>
      </c>
      <c r="AL60" s="72">
        <f>IF(AA60="","",VLOOKUP(AA60,#REF!,5,FALSE))</f>
      </c>
    </row>
    <row r="61" spans="1:38" ht="18" customHeight="1" hidden="1">
      <c r="A61" s="45">
        <f t="shared" si="13"/>
        <v>0</v>
      </c>
      <c r="B61" s="101">
        <f t="shared" si="1"/>
      </c>
      <c r="C61" s="9"/>
      <c r="D61" s="272"/>
      <c r="E61" s="270"/>
      <c r="F61" s="273"/>
      <c r="G61" s="173">
        <f t="shared" si="2"/>
      </c>
      <c r="H61" s="10"/>
      <c r="I61" s="10"/>
      <c r="J61" s="229"/>
      <c r="K61" s="19"/>
      <c r="L61" s="19"/>
      <c r="M61" s="6"/>
      <c r="N61" s="6"/>
      <c r="O61" s="6"/>
      <c r="P61" s="6"/>
      <c r="T61" s="43" t="s">
        <v>126</v>
      </c>
      <c r="U61" s="44" t="s">
        <v>127</v>
      </c>
      <c r="V61" s="44" t="s">
        <v>128</v>
      </c>
      <c r="W61" s="161" t="s">
        <v>126</v>
      </c>
      <c r="X61" s="162">
        <f>COUNTIF($K$14:K61,K61)</f>
        <v>0</v>
      </c>
      <c r="Y61" s="162">
        <f>COUNTIF($L$14:L61,L61)</f>
        <v>0</v>
      </c>
      <c r="Z61" s="24">
        <v>48</v>
      </c>
      <c r="AA61" s="72">
        <f t="shared" si="3"/>
      </c>
      <c r="AB61" s="72">
        <f t="shared" si="4"/>
        <v>0</v>
      </c>
      <c r="AC61" s="72">
        <f t="shared" si="5"/>
        <v>0</v>
      </c>
      <c r="AD61" s="72">
        <f t="shared" si="6"/>
        <v>0</v>
      </c>
      <c r="AE61" s="72">
        <f t="shared" si="7"/>
      </c>
      <c r="AF61" s="72">
        <f t="shared" si="8"/>
      </c>
      <c r="AG61" s="72">
        <f t="shared" si="9"/>
      </c>
      <c r="AH61" s="72">
        <f t="shared" si="10"/>
      </c>
      <c r="AI61" s="72">
        <f t="shared" si="11"/>
      </c>
      <c r="AJ61" s="72">
        <f t="shared" si="12"/>
      </c>
      <c r="AK61" s="72">
        <f>IF(AA61="","",VLOOKUP(AA61,#REF!,6,FALSE))</f>
      </c>
      <c r="AL61" s="72">
        <f>IF(AA61="","",VLOOKUP(AA61,#REF!,5,FALSE))</f>
      </c>
    </row>
    <row r="62" spans="1:38" ht="18" customHeight="1" hidden="1">
      <c r="A62" s="45">
        <f t="shared" si="13"/>
        <v>0</v>
      </c>
      <c r="B62" s="100">
        <f t="shared" si="1"/>
      </c>
      <c r="C62" s="7"/>
      <c r="D62" s="274"/>
      <c r="E62" s="275"/>
      <c r="F62" s="271"/>
      <c r="G62" s="172">
        <f t="shared" si="2"/>
      </c>
      <c r="H62" s="8"/>
      <c r="I62" s="8"/>
      <c r="J62" s="229"/>
      <c r="K62" s="19"/>
      <c r="L62" s="19"/>
      <c r="M62" s="6"/>
      <c r="N62" s="6"/>
      <c r="O62" s="6"/>
      <c r="P62" s="6"/>
      <c r="T62" s="43" t="s">
        <v>129</v>
      </c>
      <c r="U62" s="44" t="s">
        <v>130</v>
      </c>
      <c r="V62" s="44" t="s">
        <v>131</v>
      </c>
      <c r="W62" s="161" t="s">
        <v>129</v>
      </c>
      <c r="X62" s="162">
        <f>COUNTIF($K$14:K62,K62)</f>
        <v>0</v>
      </c>
      <c r="Y62" s="162">
        <f>COUNTIF($L$14:L62,L62)</f>
        <v>0</v>
      </c>
      <c r="Z62" s="24">
        <v>49</v>
      </c>
      <c r="AA62" s="72">
        <f t="shared" si="3"/>
      </c>
      <c r="AB62" s="72">
        <f t="shared" si="4"/>
        <v>0</v>
      </c>
      <c r="AC62" s="72">
        <f t="shared" si="5"/>
        <v>0</v>
      </c>
      <c r="AD62" s="72">
        <f t="shared" si="6"/>
        <v>0</v>
      </c>
      <c r="AE62" s="72">
        <f t="shared" si="7"/>
      </c>
      <c r="AF62" s="72">
        <f t="shared" si="8"/>
      </c>
      <c r="AG62" s="72">
        <f t="shared" si="9"/>
      </c>
      <c r="AH62" s="72">
        <f t="shared" si="10"/>
      </c>
      <c r="AI62" s="72">
        <f t="shared" si="11"/>
      </c>
      <c r="AJ62" s="72">
        <f t="shared" si="12"/>
      </c>
      <c r="AK62" s="72">
        <f>IF(AA62="","",VLOOKUP(AA62,#REF!,6,FALSE))</f>
      </c>
      <c r="AL62" s="72">
        <f>IF(AA62="","",VLOOKUP(AA62,#REF!,5,FALSE))</f>
      </c>
    </row>
    <row r="63" spans="1:38" ht="18" customHeight="1" hidden="1" thickBot="1">
      <c r="A63" s="45">
        <f t="shared" si="13"/>
        <v>0</v>
      </c>
      <c r="B63" s="102">
        <f t="shared" si="1"/>
      </c>
      <c r="C63" s="11"/>
      <c r="D63" s="281"/>
      <c r="E63" s="277"/>
      <c r="F63" s="278"/>
      <c r="G63" s="174">
        <f t="shared" si="2"/>
      </c>
      <c r="H63" s="12"/>
      <c r="I63" s="12"/>
      <c r="J63" s="229"/>
      <c r="K63" s="19"/>
      <c r="L63" s="19"/>
      <c r="M63" s="6"/>
      <c r="N63" s="6"/>
      <c r="O63" s="6"/>
      <c r="P63" s="6"/>
      <c r="T63" s="43" t="s">
        <v>132</v>
      </c>
      <c r="U63" s="44" t="s">
        <v>133</v>
      </c>
      <c r="V63" s="44" t="s">
        <v>134</v>
      </c>
      <c r="W63" s="161" t="s">
        <v>132</v>
      </c>
      <c r="X63" s="162">
        <f>COUNTIF($K$14:K63,K63)</f>
        <v>0</v>
      </c>
      <c r="Y63" s="162">
        <f>COUNTIF($L$14:L63,L63)</f>
        <v>0</v>
      </c>
      <c r="Z63" s="24">
        <v>50</v>
      </c>
      <c r="AA63" s="72">
        <f t="shared" si="3"/>
      </c>
      <c r="AB63" s="72">
        <f t="shared" si="4"/>
        <v>0</v>
      </c>
      <c r="AC63" s="72">
        <f t="shared" si="5"/>
        <v>0</v>
      </c>
      <c r="AD63" s="72">
        <f t="shared" si="6"/>
        <v>0</v>
      </c>
      <c r="AE63" s="72">
        <f t="shared" si="7"/>
      </c>
      <c r="AF63" s="72">
        <f t="shared" si="8"/>
      </c>
      <c r="AG63" s="72">
        <f t="shared" si="9"/>
      </c>
      <c r="AH63" s="72">
        <f t="shared" si="10"/>
      </c>
      <c r="AI63" s="72">
        <f t="shared" si="11"/>
      </c>
      <c r="AJ63" s="72">
        <f t="shared" si="12"/>
      </c>
      <c r="AK63" s="72">
        <f>IF(AA63="","",VLOOKUP(AA63,#REF!,6,FALSE))</f>
      </c>
      <c r="AL63" s="72">
        <f>IF(AA63="","",VLOOKUP(AA63,#REF!,5,FALSE))</f>
      </c>
    </row>
    <row r="64" spans="1:38" ht="18" customHeight="1" hidden="1">
      <c r="A64" s="45">
        <f t="shared" si="13"/>
        <v>0</v>
      </c>
      <c r="B64" s="99">
        <f t="shared" si="1"/>
      </c>
      <c r="C64" s="4"/>
      <c r="D64" s="266"/>
      <c r="E64" s="267"/>
      <c r="F64" s="268"/>
      <c r="G64" s="171">
        <f t="shared" si="2"/>
      </c>
      <c r="H64" s="5"/>
      <c r="I64" s="5"/>
      <c r="J64" s="229"/>
      <c r="K64" s="19"/>
      <c r="L64" s="19"/>
      <c r="M64" s="6"/>
      <c r="N64" s="6"/>
      <c r="O64" s="6"/>
      <c r="P64" s="6"/>
      <c r="T64" s="43" t="s">
        <v>135</v>
      </c>
      <c r="U64" s="44" t="s">
        <v>136</v>
      </c>
      <c r="V64" s="44" t="s">
        <v>137</v>
      </c>
      <c r="W64" s="161" t="s">
        <v>135</v>
      </c>
      <c r="X64" s="162">
        <f>COUNTIF($K$14:K64,K64)</f>
        <v>0</v>
      </c>
      <c r="Y64" s="162">
        <f>COUNTIF($L$14:L64,L64)</f>
        <v>0</v>
      </c>
      <c r="Z64" s="24">
        <v>51</v>
      </c>
      <c r="AA64" s="72">
        <f t="shared" si="3"/>
      </c>
      <c r="AB64" s="72">
        <f t="shared" si="4"/>
        <v>0</v>
      </c>
      <c r="AC64" s="72">
        <f t="shared" si="5"/>
        <v>0</v>
      </c>
      <c r="AD64" s="72">
        <f t="shared" si="6"/>
        <v>0</v>
      </c>
      <c r="AE64" s="72">
        <f t="shared" si="7"/>
      </c>
      <c r="AF64" s="72">
        <f t="shared" si="8"/>
      </c>
      <c r="AG64" s="72">
        <f t="shared" si="9"/>
      </c>
      <c r="AH64" s="72">
        <f t="shared" si="10"/>
      </c>
      <c r="AI64" s="72">
        <f t="shared" si="11"/>
      </c>
      <c r="AJ64" s="72">
        <f t="shared" si="12"/>
      </c>
      <c r="AK64" s="72">
        <f>IF(AA64="","",VLOOKUP(AA64,#REF!,6,FALSE))</f>
      </c>
      <c r="AL64" s="72">
        <f>IF(AA64="","",VLOOKUP(AA64,#REF!,5,FALSE))</f>
      </c>
    </row>
    <row r="65" spans="1:38" ht="18" customHeight="1" hidden="1">
      <c r="A65" s="45">
        <f t="shared" si="13"/>
        <v>0</v>
      </c>
      <c r="B65" s="100">
        <f t="shared" si="1"/>
      </c>
      <c r="C65" s="7"/>
      <c r="D65" s="274"/>
      <c r="E65" s="275"/>
      <c r="F65" s="271"/>
      <c r="G65" s="172">
        <f t="shared" si="2"/>
      </c>
      <c r="H65" s="8"/>
      <c r="I65" s="8"/>
      <c r="J65" s="229"/>
      <c r="K65" s="19"/>
      <c r="L65" s="19"/>
      <c r="M65" s="6"/>
      <c r="N65" s="6"/>
      <c r="O65" s="6"/>
      <c r="P65" s="6"/>
      <c r="T65" s="43" t="s">
        <v>138</v>
      </c>
      <c r="U65" s="44" t="s">
        <v>139</v>
      </c>
      <c r="V65" s="44" t="s">
        <v>140</v>
      </c>
      <c r="W65" s="161" t="s">
        <v>138</v>
      </c>
      <c r="X65" s="162">
        <f>COUNTIF($K$14:K65,K65)</f>
        <v>0</v>
      </c>
      <c r="Y65" s="162">
        <f>COUNTIF($L$14:L65,L65)</f>
        <v>0</v>
      </c>
      <c r="Z65" s="24">
        <v>52</v>
      </c>
      <c r="AA65" s="72">
        <f t="shared" si="3"/>
      </c>
      <c r="AB65" s="72">
        <f t="shared" si="4"/>
        <v>0</v>
      </c>
      <c r="AC65" s="72">
        <f t="shared" si="5"/>
        <v>0</v>
      </c>
      <c r="AD65" s="72">
        <f t="shared" si="6"/>
        <v>0</v>
      </c>
      <c r="AE65" s="72">
        <f t="shared" si="7"/>
      </c>
      <c r="AF65" s="72">
        <f t="shared" si="8"/>
      </c>
      <c r="AG65" s="72">
        <f t="shared" si="9"/>
      </c>
      <c r="AH65" s="72">
        <f t="shared" si="10"/>
      </c>
      <c r="AI65" s="72">
        <f t="shared" si="11"/>
      </c>
      <c r="AJ65" s="72">
        <f t="shared" si="12"/>
      </c>
      <c r="AK65" s="72">
        <f>IF(AA65="","",VLOOKUP(AA65,#REF!,6,FALSE))</f>
      </c>
      <c r="AL65" s="72">
        <f>IF(AA65="","",VLOOKUP(AA65,#REF!,5,FALSE))</f>
      </c>
    </row>
    <row r="66" spans="1:38" ht="18" customHeight="1" hidden="1">
      <c r="A66" s="45">
        <f t="shared" si="13"/>
        <v>0</v>
      </c>
      <c r="B66" s="101">
        <f t="shared" si="1"/>
      </c>
      <c r="C66" s="9"/>
      <c r="D66" s="279"/>
      <c r="E66" s="270"/>
      <c r="F66" s="273"/>
      <c r="G66" s="173">
        <f t="shared" si="2"/>
      </c>
      <c r="H66" s="10"/>
      <c r="I66" s="10"/>
      <c r="J66" s="229"/>
      <c r="K66" s="19"/>
      <c r="L66" s="19"/>
      <c r="M66" s="6"/>
      <c r="N66" s="6"/>
      <c r="O66" s="6"/>
      <c r="P66" s="6"/>
      <c r="T66" s="43" t="s">
        <v>141</v>
      </c>
      <c r="U66" s="44" t="s">
        <v>142</v>
      </c>
      <c r="V66" s="44" t="s">
        <v>143</v>
      </c>
      <c r="W66" s="161" t="s">
        <v>141</v>
      </c>
      <c r="X66" s="162">
        <f>COUNTIF($K$14:K66,K66)</f>
        <v>0</v>
      </c>
      <c r="Y66" s="162">
        <f>COUNTIF($L$14:L66,L66)</f>
        <v>0</v>
      </c>
      <c r="Z66" s="24">
        <v>53</v>
      </c>
      <c r="AA66" s="72">
        <f t="shared" si="3"/>
      </c>
      <c r="AB66" s="72">
        <f t="shared" si="4"/>
        <v>0</v>
      </c>
      <c r="AC66" s="72">
        <f t="shared" si="5"/>
        <v>0</v>
      </c>
      <c r="AD66" s="72">
        <f t="shared" si="6"/>
        <v>0</v>
      </c>
      <c r="AE66" s="72">
        <f t="shared" si="7"/>
      </c>
      <c r="AF66" s="72">
        <f t="shared" si="8"/>
      </c>
      <c r="AG66" s="72">
        <f t="shared" si="9"/>
      </c>
      <c r="AH66" s="72">
        <f t="shared" si="10"/>
      </c>
      <c r="AI66" s="72">
        <f t="shared" si="11"/>
      </c>
      <c r="AJ66" s="72">
        <f t="shared" si="12"/>
      </c>
      <c r="AK66" s="72">
        <f>IF(AA66="","",VLOOKUP(AA66,#REF!,6,FALSE))</f>
      </c>
      <c r="AL66" s="72">
        <f>IF(AA66="","",VLOOKUP(AA66,#REF!,5,FALSE))</f>
      </c>
    </row>
    <row r="67" spans="1:38" ht="18" customHeight="1" hidden="1">
      <c r="A67" s="45">
        <f t="shared" si="13"/>
        <v>0</v>
      </c>
      <c r="B67" s="100">
        <f t="shared" si="1"/>
      </c>
      <c r="C67" s="7"/>
      <c r="D67" s="274"/>
      <c r="E67" s="275"/>
      <c r="F67" s="271"/>
      <c r="G67" s="172">
        <f t="shared" si="2"/>
      </c>
      <c r="H67" s="8"/>
      <c r="I67" s="8"/>
      <c r="J67" s="229"/>
      <c r="K67" s="19"/>
      <c r="L67" s="19"/>
      <c r="M67" s="6"/>
      <c r="N67" s="6"/>
      <c r="O67" s="6"/>
      <c r="P67" s="6"/>
      <c r="T67" s="43" t="s">
        <v>144</v>
      </c>
      <c r="U67" s="44" t="s">
        <v>145</v>
      </c>
      <c r="V67" s="44" t="s">
        <v>146</v>
      </c>
      <c r="W67" s="161" t="s">
        <v>144</v>
      </c>
      <c r="X67" s="162">
        <f>COUNTIF($K$14:K67,K67)</f>
        <v>0</v>
      </c>
      <c r="Y67" s="162">
        <f>COUNTIF($L$14:L67,L67)</f>
        <v>0</v>
      </c>
      <c r="Z67" s="24">
        <v>54</v>
      </c>
      <c r="AA67" s="72">
        <f t="shared" si="3"/>
      </c>
      <c r="AB67" s="72">
        <f t="shared" si="4"/>
        <v>0</v>
      </c>
      <c r="AC67" s="72">
        <f t="shared" si="5"/>
        <v>0</v>
      </c>
      <c r="AD67" s="72">
        <f t="shared" si="6"/>
        <v>0</v>
      </c>
      <c r="AE67" s="72">
        <f t="shared" si="7"/>
      </c>
      <c r="AF67" s="72">
        <f t="shared" si="8"/>
      </c>
      <c r="AG67" s="72">
        <f t="shared" si="9"/>
      </c>
      <c r="AH67" s="72">
        <f t="shared" si="10"/>
      </c>
      <c r="AI67" s="72">
        <f t="shared" si="11"/>
      </c>
      <c r="AJ67" s="72">
        <f t="shared" si="12"/>
      </c>
      <c r="AK67" s="72">
        <f>IF(AA67="","",VLOOKUP(AA67,#REF!,6,FALSE))</f>
      </c>
      <c r="AL67" s="72">
        <f>IF(AA67="","",VLOOKUP(AA67,#REF!,5,FALSE))</f>
      </c>
    </row>
    <row r="68" spans="1:38" ht="18" customHeight="1" hidden="1" thickBot="1">
      <c r="A68" s="45">
        <f t="shared" si="13"/>
        <v>0</v>
      </c>
      <c r="B68" s="102">
        <f t="shared" si="1"/>
      </c>
      <c r="C68" s="11"/>
      <c r="D68" s="276"/>
      <c r="E68" s="277"/>
      <c r="F68" s="278"/>
      <c r="G68" s="174">
        <f t="shared" si="2"/>
      </c>
      <c r="H68" s="12"/>
      <c r="I68" s="12"/>
      <c r="J68" s="229"/>
      <c r="K68" s="19"/>
      <c r="L68" s="19"/>
      <c r="M68" s="6"/>
      <c r="N68" s="6"/>
      <c r="O68" s="6"/>
      <c r="P68" s="6"/>
      <c r="T68" s="43" t="s">
        <v>147</v>
      </c>
      <c r="U68" s="44" t="s">
        <v>148</v>
      </c>
      <c r="V68" s="44" t="s">
        <v>149</v>
      </c>
      <c r="W68" s="161" t="s">
        <v>147</v>
      </c>
      <c r="X68" s="162">
        <f>COUNTIF($K$14:K68,K68)</f>
        <v>0</v>
      </c>
      <c r="Y68" s="162">
        <f>COUNTIF($L$14:L68,L68)</f>
        <v>0</v>
      </c>
      <c r="Z68" s="24">
        <v>55</v>
      </c>
      <c r="AA68" s="72">
        <f t="shared" si="3"/>
      </c>
      <c r="AB68" s="72">
        <f t="shared" si="4"/>
        <v>0</v>
      </c>
      <c r="AC68" s="72">
        <f t="shared" si="5"/>
        <v>0</v>
      </c>
      <c r="AD68" s="72">
        <f t="shared" si="6"/>
        <v>0</v>
      </c>
      <c r="AE68" s="72">
        <f t="shared" si="7"/>
      </c>
      <c r="AF68" s="72">
        <f t="shared" si="8"/>
      </c>
      <c r="AG68" s="72">
        <f t="shared" si="9"/>
      </c>
      <c r="AH68" s="72">
        <f t="shared" si="10"/>
      </c>
      <c r="AI68" s="72">
        <f t="shared" si="11"/>
      </c>
      <c r="AJ68" s="72">
        <f t="shared" si="12"/>
      </c>
      <c r="AK68" s="72">
        <f>IF(AA68="","",VLOOKUP(AA68,#REF!,6,FALSE))</f>
      </c>
      <c r="AL68" s="72">
        <f>IF(AA68="","",VLOOKUP(AA68,#REF!,5,FALSE))</f>
      </c>
    </row>
    <row r="69" spans="1:38" ht="18" customHeight="1" hidden="1">
      <c r="A69" s="45">
        <f t="shared" si="13"/>
        <v>0</v>
      </c>
      <c r="B69" s="99">
        <f t="shared" si="1"/>
      </c>
      <c r="C69" s="4"/>
      <c r="D69" s="266"/>
      <c r="E69" s="267"/>
      <c r="F69" s="268"/>
      <c r="G69" s="171">
        <f t="shared" si="2"/>
      </c>
      <c r="H69" s="5"/>
      <c r="I69" s="5"/>
      <c r="J69" s="229"/>
      <c r="K69" s="19"/>
      <c r="L69" s="19"/>
      <c r="M69" s="6"/>
      <c r="N69" s="6"/>
      <c r="O69" s="6"/>
      <c r="P69" s="6"/>
      <c r="T69" s="43" t="s">
        <v>150</v>
      </c>
      <c r="U69" s="44" t="s">
        <v>171</v>
      </c>
      <c r="V69" s="44" t="s">
        <v>172</v>
      </c>
      <c r="W69" s="161" t="s">
        <v>150</v>
      </c>
      <c r="X69" s="162">
        <f>COUNTIF($K$14:K69,K69)</f>
        <v>0</v>
      </c>
      <c r="Y69" s="162">
        <f>COUNTIF($L$14:L69,L69)</f>
        <v>0</v>
      </c>
      <c r="Z69" s="24">
        <v>56</v>
      </c>
      <c r="AA69" s="72">
        <f t="shared" si="3"/>
      </c>
      <c r="AB69" s="72">
        <f t="shared" si="4"/>
        <v>0</v>
      </c>
      <c r="AC69" s="72">
        <f t="shared" si="5"/>
        <v>0</v>
      </c>
      <c r="AD69" s="72">
        <f t="shared" si="6"/>
        <v>0</v>
      </c>
      <c r="AE69" s="72">
        <f t="shared" si="7"/>
      </c>
      <c r="AF69" s="72">
        <f t="shared" si="8"/>
      </c>
      <c r="AG69" s="72">
        <f t="shared" si="9"/>
      </c>
      <c r="AH69" s="72">
        <f t="shared" si="10"/>
      </c>
      <c r="AI69" s="72">
        <f t="shared" si="11"/>
      </c>
      <c r="AJ69" s="72">
        <f t="shared" si="12"/>
      </c>
      <c r="AK69" s="72">
        <f>IF(AA69="","",VLOOKUP(AA69,#REF!,6,FALSE))</f>
      </c>
      <c r="AL69" s="72">
        <f>IF(AA69="","",VLOOKUP(AA69,#REF!,5,FALSE))</f>
      </c>
    </row>
    <row r="70" spans="1:38" ht="18" customHeight="1" hidden="1">
      <c r="A70" s="45">
        <f t="shared" si="13"/>
        <v>0</v>
      </c>
      <c r="B70" s="100">
        <f t="shared" si="1"/>
      </c>
      <c r="C70" s="7"/>
      <c r="D70" s="274"/>
      <c r="E70" s="275"/>
      <c r="F70" s="271"/>
      <c r="G70" s="172">
        <f t="shared" si="2"/>
      </c>
      <c r="H70" s="8"/>
      <c r="I70" s="8"/>
      <c r="J70" s="229"/>
      <c r="K70" s="19"/>
      <c r="L70" s="19"/>
      <c r="M70" s="6"/>
      <c r="N70" s="6"/>
      <c r="O70" s="6"/>
      <c r="P70" s="6"/>
      <c r="T70" s="43" t="s">
        <v>161</v>
      </c>
      <c r="U70" s="46" t="s">
        <v>165</v>
      </c>
      <c r="V70" s="46" t="s">
        <v>166</v>
      </c>
      <c r="W70" s="161" t="s">
        <v>161</v>
      </c>
      <c r="X70" s="162">
        <f>COUNTIF($K$14:K70,K70)</f>
        <v>0</v>
      </c>
      <c r="Y70" s="162">
        <f>COUNTIF($L$14:L70,L70)</f>
        <v>0</v>
      </c>
      <c r="Z70" s="24">
        <v>57</v>
      </c>
      <c r="AA70" s="72">
        <f t="shared" si="3"/>
      </c>
      <c r="AB70" s="72">
        <f t="shared" si="4"/>
        <v>0</v>
      </c>
      <c r="AC70" s="72">
        <f t="shared" si="5"/>
        <v>0</v>
      </c>
      <c r="AD70" s="72">
        <f t="shared" si="6"/>
        <v>0</v>
      </c>
      <c r="AE70" s="72">
        <f t="shared" si="7"/>
      </c>
      <c r="AF70" s="72">
        <f t="shared" si="8"/>
      </c>
      <c r="AG70" s="72">
        <f t="shared" si="9"/>
      </c>
      <c r="AH70" s="72">
        <f t="shared" si="10"/>
      </c>
      <c r="AI70" s="72">
        <f t="shared" si="11"/>
      </c>
      <c r="AJ70" s="72">
        <f t="shared" si="12"/>
      </c>
      <c r="AK70" s="72">
        <f>IF(AA70="","",VLOOKUP(AA70,#REF!,6,FALSE))</f>
      </c>
      <c r="AL70" s="72">
        <f>IF(AA70="","",VLOOKUP(AA70,#REF!,5,FALSE))</f>
      </c>
    </row>
    <row r="71" spans="1:38" ht="18" customHeight="1" hidden="1">
      <c r="A71" s="45">
        <f t="shared" si="13"/>
        <v>0</v>
      </c>
      <c r="B71" s="101">
        <f t="shared" si="1"/>
      </c>
      <c r="C71" s="9"/>
      <c r="D71" s="279"/>
      <c r="E71" s="270"/>
      <c r="F71" s="273"/>
      <c r="G71" s="173">
        <f t="shared" si="2"/>
      </c>
      <c r="H71" s="10"/>
      <c r="I71" s="10"/>
      <c r="J71" s="229"/>
      <c r="K71" s="19"/>
      <c r="L71" s="19"/>
      <c r="M71" s="6"/>
      <c r="N71" s="6"/>
      <c r="O71" s="6"/>
      <c r="P71" s="6"/>
      <c r="T71" s="43" t="s">
        <v>162</v>
      </c>
      <c r="U71" s="46" t="s">
        <v>267</v>
      </c>
      <c r="V71" s="46" t="s">
        <v>266</v>
      </c>
      <c r="W71" s="161" t="s">
        <v>162</v>
      </c>
      <c r="X71" s="162">
        <f>COUNTIF($K$14:K71,K71)</f>
        <v>0</v>
      </c>
      <c r="Y71" s="162">
        <f>COUNTIF($L$14:L71,L71)</f>
        <v>0</v>
      </c>
      <c r="Z71" s="24">
        <v>58</v>
      </c>
      <c r="AA71" s="72">
        <f t="shared" si="3"/>
      </c>
      <c r="AB71" s="72">
        <f t="shared" si="4"/>
        <v>0</v>
      </c>
      <c r="AC71" s="72">
        <f t="shared" si="5"/>
        <v>0</v>
      </c>
      <c r="AD71" s="72">
        <f t="shared" si="6"/>
        <v>0</v>
      </c>
      <c r="AE71" s="72">
        <f t="shared" si="7"/>
      </c>
      <c r="AF71" s="72">
        <f t="shared" si="8"/>
      </c>
      <c r="AG71" s="72">
        <f t="shared" si="9"/>
      </c>
      <c r="AH71" s="72">
        <f t="shared" si="10"/>
      </c>
      <c r="AI71" s="72">
        <f t="shared" si="11"/>
      </c>
      <c r="AJ71" s="72">
        <f t="shared" si="12"/>
      </c>
      <c r="AK71" s="72">
        <f>IF(AA71="","",VLOOKUP(AA71,#REF!,6,FALSE))</f>
      </c>
      <c r="AL71" s="72">
        <f>IF(AA71="","",VLOOKUP(AA71,#REF!,5,FALSE))</f>
      </c>
    </row>
    <row r="72" spans="1:38" ht="18" customHeight="1" hidden="1">
      <c r="A72" s="45">
        <f t="shared" si="13"/>
        <v>0</v>
      </c>
      <c r="B72" s="100">
        <f t="shared" si="1"/>
      </c>
      <c r="C72" s="7"/>
      <c r="D72" s="274"/>
      <c r="E72" s="275"/>
      <c r="F72" s="271"/>
      <c r="G72" s="172">
        <f t="shared" si="2"/>
      </c>
      <c r="H72" s="8"/>
      <c r="I72" s="8"/>
      <c r="J72" s="229"/>
      <c r="K72" s="19"/>
      <c r="L72" s="19"/>
      <c r="M72" s="6"/>
      <c r="N72" s="6"/>
      <c r="O72" s="6"/>
      <c r="P72" s="6"/>
      <c r="T72" s="43" t="s">
        <v>163</v>
      </c>
      <c r="U72" s="46" t="s">
        <v>167</v>
      </c>
      <c r="V72" s="46" t="s">
        <v>168</v>
      </c>
      <c r="W72" s="161" t="s">
        <v>163</v>
      </c>
      <c r="X72" s="162">
        <f>COUNTIF($K$14:K72,K72)</f>
        <v>0</v>
      </c>
      <c r="Y72" s="162">
        <f>COUNTIF($L$14:L72,L72)</f>
        <v>0</v>
      </c>
      <c r="Z72" s="24">
        <v>59</v>
      </c>
      <c r="AA72" s="72">
        <f t="shared" si="3"/>
      </c>
      <c r="AB72" s="72">
        <f t="shared" si="4"/>
        <v>0</v>
      </c>
      <c r="AC72" s="72">
        <f t="shared" si="5"/>
        <v>0</v>
      </c>
      <c r="AD72" s="72">
        <f t="shared" si="6"/>
        <v>0</v>
      </c>
      <c r="AE72" s="72">
        <f t="shared" si="7"/>
      </c>
      <c r="AF72" s="72">
        <f t="shared" si="8"/>
      </c>
      <c r="AG72" s="72">
        <f t="shared" si="9"/>
      </c>
      <c r="AH72" s="72">
        <f t="shared" si="10"/>
      </c>
      <c r="AI72" s="72">
        <f t="shared" si="11"/>
      </c>
      <c r="AJ72" s="72">
        <f t="shared" si="12"/>
      </c>
      <c r="AK72" s="72">
        <f>IF(AA72="","",VLOOKUP(AA72,#REF!,6,FALSE))</f>
      </c>
      <c r="AL72" s="72">
        <f>IF(AA72="","",VLOOKUP(AA72,#REF!,5,FALSE))</f>
      </c>
    </row>
    <row r="73" spans="1:38" ht="18" customHeight="1" hidden="1" thickBot="1">
      <c r="A73" s="45">
        <f t="shared" si="13"/>
        <v>0</v>
      </c>
      <c r="B73" s="103">
        <f t="shared" si="1"/>
      </c>
      <c r="C73" s="21"/>
      <c r="D73" s="282"/>
      <c r="E73" s="283"/>
      <c r="F73" s="284"/>
      <c r="G73" s="176">
        <f t="shared" si="2"/>
      </c>
      <c r="H73" s="22"/>
      <c r="I73" s="22"/>
      <c r="J73" s="229"/>
      <c r="K73" s="19"/>
      <c r="L73" s="19"/>
      <c r="M73" s="6"/>
      <c r="N73" s="6"/>
      <c r="O73" s="6"/>
      <c r="P73" s="6"/>
      <c r="T73" s="43" t="s">
        <v>164</v>
      </c>
      <c r="U73" s="46" t="s">
        <v>169</v>
      </c>
      <c r="V73" s="46" t="s">
        <v>170</v>
      </c>
      <c r="W73" s="161" t="s">
        <v>164</v>
      </c>
      <c r="X73" s="162">
        <f>COUNTIF($K$14:K73,K73)</f>
        <v>0</v>
      </c>
      <c r="Y73" s="162">
        <f>COUNTIF($L$14:L73,L73)</f>
        <v>0</v>
      </c>
      <c r="Z73" s="24">
        <v>60</v>
      </c>
      <c r="AA73" s="72">
        <f t="shared" si="3"/>
      </c>
      <c r="AB73" s="72">
        <f t="shared" si="4"/>
        <v>0</v>
      </c>
      <c r="AC73" s="72">
        <f t="shared" si="5"/>
        <v>0</v>
      </c>
      <c r="AD73" s="72">
        <f t="shared" si="6"/>
        <v>0</v>
      </c>
      <c r="AE73" s="72">
        <f t="shared" si="7"/>
      </c>
      <c r="AF73" s="72">
        <f t="shared" si="8"/>
      </c>
      <c r="AG73" s="72">
        <f t="shared" si="9"/>
      </c>
      <c r="AH73" s="72">
        <f t="shared" si="10"/>
      </c>
      <c r="AI73" s="72">
        <f t="shared" si="11"/>
      </c>
      <c r="AJ73" s="72">
        <f t="shared" si="12"/>
      </c>
      <c r="AK73" s="72">
        <f>IF(AA73="","",VLOOKUP(AA73,#REF!,6,FALSE))</f>
      </c>
      <c r="AL73" s="72">
        <f>IF(AA73="","",VLOOKUP(AA73,#REF!,5,FALSE))</f>
      </c>
    </row>
    <row r="74" spans="1:25" ht="18" customHeight="1">
      <c r="A74" s="45"/>
      <c r="B74" s="13"/>
      <c r="C74" s="14"/>
      <c r="D74" s="15"/>
      <c r="E74" s="16"/>
      <c r="F74" s="17"/>
      <c r="G74" s="18"/>
      <c r="H74" s="17"/>
      <c r="I74" s="17"/>
      <c r="J74" s="17"/>
      <c r="K74" s="19"/>
      <c r="L74" s="19"/>
      <c r="M74" s="6"/>
      <c r="P74" s="6"/>
      <c r="T74" s="158" t="s">
        <v>256</v>
      </c>
      <c r="U74" s="61" t="s">
        <v>179</v>
      </c>
      <c r="V74" s="46" t="s">
        <v>180</v>
      </c>
      <c r="W74" s="163" t="s">
        <v>256</v>
      </c>
      <c r="X74" s="162">
        <f>SUM(X14:X73)</f>
        <v>0</v>
      </c>
      <c r="Y74" s="162">
        <f>SUM(Y14:Y73)</f>
        <v>0</v>
      </c>
    </row>
    <row r="75" spans="20:23" ht="12.75">
      <c r="T75" s="160" t="s">
        <v>257</v>
      </c>
      <c r="U75" s="159" t="s">
        <v>258</v>
      </c>
      <c r="V75" s="159" t="s">
        <v>259</v>
      </c>
      <c r="W75" s="160" t="s">
        <v>257</v>
      </c>
    </row>
  </sheetData>
  <sheetProtection password="8410" sheet="1"/>
  <mergeCells count="9">
    <mergeCell ref="H9:K9"/>
    <mergeCell ref="H10:K10"/>
    <mergeCell ref="H11:K11"/>
    <mergeCell ref="D2:E2"/>
    <mergeCell ref="B2:C2"/>
    <mergeCell ref="G4:I4"/>
    <mergeCell ref="H2:L2"/>
    <mergeCell ref="B8:E11"/>
    <mergeCell ref="H8:K8"/>
  </mergeCells>
  <conditionalFormatting sqref="A14:A74">
    <cfRule type="cellIs" priority="4" dxfId="11" operator="greaterThanOrEqual" stopIfTrue="1">
      <formula>2</formula>
    </cfRule>
    <cfRule type="cellIs" priority="5" dxfId="1" operator="equal" stopIfTrue="1">
      <formula>0</formula>
    </cfRule>
  </conditionalFormatting>
  <conditionalFormatting sqref="H10 L10">
    <cfRule type="cellIs" priority="1" dxfId="12" operator="equal" stopIfTrue="1">
      <formula>"ここを直接入力"</formula>
    </cfRule>
  </conditionalFormatting>
  <dataValidations count="6">
    <dataValidation type="list" allowBlank="1" showInputMessage="1" showErrorMessage="1" sqref="K74:L74">
      <formula1>"○"</formula1>
    </dataValidation>
    <dataValidation type="list" allowBlank="1" showInputMessage="1" showErrorMessage="1" prompt="&#10;" sqref="H2:L2">
      <formula1>$U$12:$U$100</formula1>
    </dataValidation>
    <dataValidation type="list" allowBlank="1" showInputMessage="1" showErrorMessage="1" sqref="H74:J74">
      <formula1>$Q$14:$Q$32</formula1>
    </dataValidation>
    <dataValidation type="list" allowBlank="1" showInputMessage="1" showErrorMessage="1" sqref="H14:I73">
      <formula1>$Q$13:$Q$18</formula1>
    </dataValidation>
    <dataValidation allowBlank="1" showInputMessage="1" showErrorMessage="1" imeMode="halfKatakana" sqref="E14:E73"/>
    <dataValidation allowBlank="1" showInputMessage="1" showErrorMessage="1" imeMode="halfAlpha" sqref="F14:F73"/>
  </dataValidations>
  <printOptions horizontalCentered="1"/>
  <pageMargins left="0.1968503937007874" right="0.1968503937007874" top="0.6299212598425197" bottom="0.6692913385826772" header="0.5118110236220472" footer="0.5118110236220472"/>
  <pageSetup horizontalDpi="600" verticalDpi="600" orientation="portrait" paperSize="9" scale="6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FF66"/>
  </sheetPr>
  <dimension ref="A2:AT78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875" style="24" customWidth="1"/>
    <col min="2" max="2" width="8.25390625" style="29" bestFit="1" customWidth="1"/>
    <col min="3" max="3" width="8.50390625" style="29" customWidth="1"/>
    <col min="4" max="5" width="16.625" style="24" customWidth="1"/>
    <col min="6" max="6" width="5.25390625" style="24" bestFit="1" customWidth="1"/>
    <col min="7" max="7" width="13.875" style="24" customWidth="1"/>
    <col min="8" max="10" width="10.875" style="24" customWidth="1"/>
    <col min="11" max="12" width="10.625" style="24" customWidth="1"/>
    <col min="13" max="13" width="5.75390625" style="24" customWidth="1"/>
    <col min="14" max="16" width="9.25390625" style="24" customWidth="1"/>
    <col min="17" max="17" width="9.875" style="24" hidden="1" customWidth="1"/>
    <col min="18" max="18" width="3.625" style="24" hidden="1" customWidth="1"/>
    <col min="19" max="19" width="9.625" style="24" hidden="1" customWidth="1"/>
    <col min="20" max="20" width="3.00390625" style="24" hidden="1" customWidth="1"/>
    <col min="21" max="21" width="34.50390625" style="24" hidden="1" customWidth="1"/>
    <col min="22" max="22" width="13.875" style="24" hidden="1" customWidth="1"/>
    <col min="23" max="25" width="8.875" style="24" hidden="1" customWidth="1"/>
    <col min="26" max="26" width="9.00390625" style="24" hidden="1" customWidth="1"/>
    <col min="27" max="27" width="5.75390625" style="24" hidden="1" customWidth="1"/>
    <col min="28" max="37" width="9.00390625" style="24" hidden="1" customWidth="1"/>
    <col min="38" max="38" width="9.50390625" style="24" hidden="1" customWidth="1"/>
    <col min="39" max="39" width="5.25390625" style="24" hidden="1" customWidth="1"/>
    <col min="40" max="41" width="9.00390625" style="24" hidden="1" customWidth="1"/>
    <col min="42" max="42" width="15.625" style="24" hidden="1" customWidth="1"/>
    <col min="43" max="46" width="10.75390625" style="24" hidden="1" customWidth="1"/>
    <col min="47" max="47" width="9.00390625" style="24" customWidth="1"/>
    <col min="48" max="16384" width="9.00390625" style="24" customWidth="1"/>
  </cols>
  <sheetData>
    <row r="1" ht="13.5"/>
    <row r="2" spans="2:13" ht="29.25">
      <c r="B2" s="303" t="s">
        <v>217</v>
      </c>
      <c r="C2" s="304"/>
      <c r="D2" s="301" t="s">
        <v>301</v>
      </c>
      <c r="E2" s="302"/>
      <c r="F2" s="25"/>
      <c r="G2" s="94" t="s">
        <v>157</v>
      </c>
      <c r="H2" s="308"/>
      <c r="I2" s="309"/>
      <c r="J2" s="309"/>
      <c r="K2" s="309"/>
      <c r="L2" s="310"/>
      <c r="M2" s="95">
        <f>IF(H2="","",VLOOKUP(H2,$U$12:$W$100,3,0))</f>
      </c>
    </row>
    <row r="3" spans="2:12" ht="9.75" customHeight="1">
      <c r="B3" s="26"/>
      <c r="C3" s="26"/>
      <c r="D3" s="27"/>
      <c r="E3" s="27"/>
      <c r="F3" s="27"/>
      <c r="G3" s="27"/>
      <c r="H3" s="27"/>
      <c r="I3" s="27"/>
      <c r="J3" s="27"/>
      <c r="K3" s="27"/>
      <c r="L3" s="27"/>
    </row>
    <row r="4" spans="2:12" ht="31.5">
      <c r="B4" s="28" t="s">
        <v>219</v>
      </c>
      <c r="D4" s="27"/>
      <c r="F4" s="30"/>
      <c r="G4" s="305"/>
      <c r="H4" s="306"/>
      <c r="I4" s="307"/>
      <c r="J4" s="24" t="s">
        <v>220</v>
      </c>
      <c r="L4" s="27"/>
    </row>
    <row r="5" spans="2:12" ht="1.5" customHeight="1">
      <c r="B5" s="26"/>
      <c r="C5" s="26"/>
      <c r="D5" s="27"/>
      <c r="E5" s="31"/>
      <c r="F5" s="31"/>
      <c r="G5" s="31"/>
      <c r="H5" s="31"/>
      <c r="I5" s="31"/>
      <c r="J5" s="31"/>
      <c r="K5" s="31"/>
      <c r="L5" s="31"/>
    </row>
    <row r="6" spans="3:12" ht="1.5" customHeight="1">
      <c r="C6" s="32"/>
      <c r="D6" s="33"/>
      <c r="F6" s="34"/>
      <c r="G6" s="35"/>
      <c r="H6" s="35"/>
      <c r="I6" s="35"/>
      <c r="J6" s="35"/>
      <c r="K6" s="36"/>
      <c r="L6" s="36"/>
    </row>
    <row r="7" spans="3:12" ht="1.5" customHeight="1">
      <c r="C7" s="26"/>
      <c r="D7" s="27"/>
      <c r="F7" s="37"/>
      <c r="G7" s="38"/>
      <c r="H7" s="38"/>
      <c r="I7" s="38"/>
      <c r="J7" s="38"/>
      <c r="K7" s="39"/>
      <c r="L7" s="39"/>
    </row>
    <row r="8" spans="2:12" ht="25.5" customHeight="1">
      <c r="B8" s="311" t="s">
        <v>252</v>
      </c>
      <c r="C8" s="312"/>
      <c r="D8" s="312"/>
      <c r="E8" s="312"/>
      <c r="F8" s="41"/>
      <c r="G8" s="94" t="s">
        <v>151</v>
      </c>
      <c r="H8" s="315"/>
      <c r="I8" s="315"/>
      <c r="J8" s="315"/>
      <c r="K8" s="295"/>
      <c r="L8" s="164"/>
    </row>
    <row r="9" spans="2:12" ht="25.5" customHeight="1">
      <c r="B9" s="312"/>
      <c r="C9" s="312"/>
      <c r="D9" s="312"/>
      <c r="E9" s="312"/>
      <c r="F9" s="42"/>
      <c r="G9" s="94" t="s">
        <v>152</v>
      </c>
      <c r="H9" s="295"/>
      <c r="I9" s="296"/>
      <c r="J9" s="296"/>
      <c r="K9" s="316"/>
      <c r="L9" s="165"/>
    </row>
    <row r="10" spans="2:12" ht="25.5" customHeight="1">
      <c r="B10" s="312"/>
      <c r="C10" s="312"/>
      <c r="D10" s="312"/>
      <c r="E10" s="312"/>
      <c r="F10" s="42"/>
      <c r="G10" s="96" t="s">
        <v>153</v>
      </c>
      <c r="H10" s="297">
        <f>IF(M2=99,"ここを直接入力",IF(H2="","",VLOOKUP(H2,$U$13:$W$100,2,0)))</f>
      </c>
      <c r="I10" s="298" t="e">
        <f>VLOOKUP(D10,$U$13:$W$100,3,0)</f>
        <v>#N/A</v>
      </c>
      <c r="J10" s="298" t="e">
        <f>VLOOKUP(E10,$U$13:$W$100,3,0)</f>
        <v>#N/A</v>
      </c>
      <c r="K10" s="313" t="e">
        <f>VLOOKUP(F10,$U$13:$W$100,3,0)</f>
        <v>#N/A</v>
      </c>
      <c r="L10" s="218">
        <f>IF(M2=99,"←　チーム略称を直接入力","")</f>
      </c>
    </row>
    <row r="11" spans="2:12" ht="25.5" customHeight="1">
      <c r="B11" s="312"/>
      <c r="C11" s="312"/>
      <c r="D11" s="312"/>
      <c r="E11" s="312"/>
      <c r="F11" s="20"/>
      <c r="G11" s="97" t="s">
        <v>154</v>
      </c>
      <c r="H11" s="299"/>
      <c r="I11" s="300"/>
      <c r="J11" s="300"/>
      <c r="K11" s="314"/>
      <c r="L11" s="166"/>
    </row>
    <row r="12" spans="2:46" ht="15.75" thickBot="1">
      <c r="B12" s="26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T12" s="60"/>
      <c r="U12" s="177"/>
      <c r="V12" s="60"/>
      <c r="AP12" s="72"/>
      <c r="AQ12" s="92" t="s">
        <v>239</v>
      </c>
      <c r="AR12" s="92" t="s">
        <v>240</v>
      </c>
      <c r="AS12" s="92" t="s">
        <v>241</v>
      </c>
      <c r="AT12" s="92" t="s">
        <v>242</v>
      </c>
    </row>
    <row r="13" spans="2:46" ht="15" customHeight="1" thickBot="1">
      <c r="B13" s="98" t="s">
        <v>0</v>
      </c>
      <c r="C13" s="1" t="s">
        <v>159</v>
      </c>
      <c r="D13" s="264" t="s">
        <v>1</v>
      </c>
      <c r="E13" s="264" t="s">
        <v>2</v>
      </c>
      <c r="F13" s="265" t="s">
        <v>3</v>
      </c>
      <c r="G13" s="104" t="s">
        <v>4</v>
      </c>
      <c r="H13" s="2" t="s">
        <v>5</v>
      </c>
      <c r="I13" s="2" t="s">
        <v>6</v>
      </c>
      <c r="J13" s="227"/>
      <c r="K13" s="228"/>
      <c r="L13" s="228"/>
      <c r="M13" s="3"/>
      <c r="N13" s="105" t="s">
        <v>156</v>
      </c>
      <c r="O13" s="105" t="s">
        <v>155</v>
      </c>
      <c r="P13" s="3"/>
      <c r="T13" s="58" t="s">
        <v>7</v>
      </c>
      <c r="U13" s="59" t="s">
        <v>8</v>
      </c>
      <c r="V13" s="59" t="s">
        <v>9</v>
      </c>
      <c r="W13" s="43" t="s">
        <v>7</v>
      </c>
      <c r="X13" s="162" t="s">
        <v>260</v>
      </c>
      <c r="Y13" s="162" t="s">
        <v>261</v>
      </c>
      <c r="Z13" s="110"/>
      <c r="AA13" s="93" t="s">
        <v>243</v>
      </c>
      <c r="AB13" s="72" t="s">
        <v>237</v>
      </c>
      <c r="AC13" s="72" t="s">
        <v>233</v>
      </c>
      <c r="AD13" s="72" t="s">
        <v>234</v>
      </c>
      <c r="AE13" s="72" t="s">
        <v>235</v>
      </c>
      <c r="AF13" s="72" t="s">
        <v>236</v>
      </c>
      <c r="AG13" s="72" t="s">
        <v>228</v>
      </c>
      <c r="AH13" s="72" t="s">
        <v>229</v>
      </c>
      <c r="AI13" s="72" t="s">
        <v>230</v>
      </c>
      <c r="AJ13" s="72" t="s">
        <v>231</v>
      </c>
      <c r="AK13" s="72" t="s">
        <v>232</v>
      </c>
      <c r="AL13" s="72" t="s">
        <v>238</v>
      </c>
      <c r="AM13" s="72" t="s">
        <v>244</v>
      </c>
      <c r="AP13" s="92" t="s">
        <v>286</v>
      </c>
      <c r="AQ13" s="92">
        <v>6</v>
      </c>
      <c r="AR13" s="92"/>
      <c r="AS13" s="92"/>
      <c r="AT13" s="92"/>
    </row>
    <row r="14" spans="1:46" ht="18" customHeight="1">
      <c r="A14" s="45">
        <f aca="true" t="shared" si="0" ref="A14:A45">IF(D14="",0,COUNTIF($D$14:$D$73,D14))</f>
        <v>0</v>
      </c>
      <c r="B14" s="99">
        <v>1</v>
      </c>
      <c r="C14" s="4"/>
      <c r="D14" s="266"/>
      <c r="E14" s="267"/>
      <c r="F14" s="268"/>
      <c r="G14" s="167">
        <f aca="true" t="shared" si="1" ref="G14:G45">IF(C14="","",$H$10)</f>
      </c>
      <c r="H14" s="5"/>
      <c r="I14" s="5"/>
      <c r="J14" s="229"/>
      <c r="K14" s="230"/>
      <c r="L14" s="230"/>
      <c r="M14" s="292" t="s">
        <v>305</v>
      </c>
      <c r="N14" s="194" t="s">
        <v>286</v>
      </c>
      <c r="O14" s="105">
        <f>COUNTIF($H$14:$J$73,N14)</f>
        <v>0</v>
      </c>
      <c r="P14" s="6"/>
      <c r="Q14" s="24" t="s">
        <v>287</v>
      </c>
      <c r="R14" s="24">
        <v>1</v>
      </c>
      <c r="T14" s="43" t="s">
        <v>10</v>
      </c>
      <c r="U14" s="44" t="s">
        <v>11</v>
      </c>
      <c r="V14" s="44" t="s">
        <v>12</v>
      </c>
      <c r="W14" s="43" t="s">
        <v>10</v>
      </c>
      <c r="X14" s="162">
        <f>COUNTIF($K$14:K14,K14)</f>
        <v>0</v>
      </c>
      <c r="Y14" s="162">
        <f>COUNTIF($L$14:L14,L14)</f>
        <v>0</v>
      </c>
      <c r="Z14" s="110"/>
      <c r="AA14" s="24">
        <v>1</v>
      </c>
      <c r="AB14" s="72">
        <f aca="true" t="shared" si="2" ref="AB14:AB45">IF(C14="","",C14)</f>
      </c>
      <c r="AC14" s="72">
        <f aca="true" t="shared" si="3" ref="AC14:AC45">D14</f>
        <v>0</v>
      </c>
      <c r="AD14" s="72">
        <f aca="true" t="shared" si="4" ref="AD14:AD45">E14</f>
        <v>0</v>
      </c>
      <c r="AE14" s="72">
        <f aca="true" t="shared" si="5" ref="AE14:AE45">F14</f>
        <v>0</v>
      </c>
      <c r="AF14" s="72">
        <f aca="true" t="shared" si="6" ref="AF14:AF45">G14</f>
      </c>
      <c r="AG14" s="72">
        <f>IF(H14="","",VLOOKUP(H14,$AP$13:$AT$42,2,FALSE))</f>
      </c>
      <c r="AH14" s="72">
        <f>IF(I14="","",VLOOKUP(I14,$AP$13:$AT$42,2,FALSE))</f>
      </c>
      <c r="AI14" s="72">
        <f>IF(J14="","",VLOOKUP(J14,$AP$13:$AT$42,2,FALSE))</f>
      </c>
      <c r="AJ14" s="72">
        <f>IF(K14="","",32)</f>
      </c>
      <c r="AK14" s="72">
        <f>IF(L14="","",33)</f>
      </c>
      <c r="AL14" s="72">
        <f>IF(AB14="","",VLOOKUP(AB14,#REF!,6,FALSE))</f>
      </c>
      <c r="AM14" s="72">
        <f>IF(AB14="","",VLOOKUP(AB14,#REF!,5,FALSE))</f>
      </c>
      <c r="AP14" s="92" t="s">
        <v>273</v>
      </c>
      <c r="AQ14" s="92">
        <v>7</v>
      </c>
      <c r="AR14" s="92"/>
      <c r="AS14" s="92"/>
      <c r="AT14" s="92"/>
    </row>
    <row r="15" spans="1:46" ht="18" customHeight="1">
      <c r="A15" s="45">
        <f t="shared" si="0"/>
        <v>0</v>
      </c>
      <c r="B15" s="100">
        <f aca="true" t="shared" si="7" ref="B15:B46">IF(D15="","",B14+1)</f>
      </c>
      <c r="C15" s="7"/>
      <c r="D15" s="269"/>
      <c r="E15" s="270"/>
      <c r="F15" s="271"/>
      <c r="G15" s="168">
        <f t="shared" si="1"/>
      </c>
      <c r="H15" s="8"/>
      <c r="I15" s="8"/>
      <c r="J15" s="229"/>
      <c r="K15" s="230"/>
      <c r="L15" s="230"/>
      <c r="M15" s="292" t="s">
        <v>306</v>
      </c>
      <c r="N15" s="194" t="s">
        <v>273</v>
      </c>
      <c r="O15" s="105">
        <f>COUNTIF($H$14:$J$73,N15)</f>
        <v>0</v>
      </c>
      <c r="P15" s="6"/>
      <c r="Q15" s="24" t="s">
        <v>274</v>
      </c>
      <c r="R15" s="24">
        <v>2</v>
      </c>
      <c r="T15" s="43" t="s">
        <v>13</v>
      </c>
      <c r="U15" s="44" t="s">
        <v>14</v>
      </c>
      <c r="V15" s="44" t="s">
        <v>15</v>
      </c>
      <c r="W15" s="43" t="s">
        <v>13</v>
      </c>
      <c r="X15" s="162">
        <f>COUNTIF($K$14:K15,K15)</f>
        <v>0</v>
      </c>
      <c r="Y15" s="162">
        <f>COUNTIF($L$14:L15,L15)</f>
        <v>0</v>
      </c>
      <c r="Z15" s="110"/>
      <c r="AA15" s="24">
        <v>2</v>
      </c>
      <c r="AB15" s="72">
        <f t="shared" si="2"/>
      </c>
      <c r="AC15" s="72">
        <f t="shared" si="3"/>
        <v>0</v>
      </c>
      <c r="AD15" s="72">
        <f t="shared" si="4"/>
        <v>0</v>
      </c>
      <c r="AE15" s="72">
        <f t="shared" si="5"/>
        <v>0</v>
      </c>
      <c r="AF15" s="72">
        <f t="shared" si="6"/>
      </c>
      <c r="AG15" s="72">
        <f aca="true" t="shared" si="8" ref="AG15:AG73">IF(H15="","",VLOOKUP(H15,$AP$13:$AT$42,2,FALSE))</f>
      </c>
      <c r="AH15" s="72">
        <f aca="true" t="shared" si="9" ref="AH15:AH73">IF(I15="","",VLOOKUP(I15,$AP$13:$AT$42,2,FALSE))</f>
      </c>
      <c r="AI15" s="72">
        <f aca="true" t="shared" si="10" ref="AI15:AI73">IF(J15="","",VLOOKUP(J15,$AP$13:$AT$42,2,FALSE))</f>
      </c>
      <c r="AJ15" s="72">
        <f aca="true" t="shared" si="11" ref="AJ15:AJ73">IF(K15="","",32)</f>
      </c>
      <c r="AK15" s="72">
        <f aca="true" t="shared" si="12" ref="AK15:AK73">IF(L15="","",33)</f>
      </c>
      <c r="AL15" s="72">
        <f>IF(AB15="","",VLOOKUP(AB15,#REF!,6,FALSE))</f>
      </c>
      <c r="AM15" s="72">
        <f>IF(AB15="","",VLOOKUP(AB15,#REF!,5,FALSE))</f>
      </c>
      <c r="AP15" s="92" t="s">
        <v>288</v>
      </c>
      <c r="AQ15" s="92">
        <v>8</v>
      </c>
      <c r="AR15" s="92"/>
      <c r="AS15" s="92"/>
      <c r="AT15" s="92"/>
    </row>
    <row r="16" spans="1:46" ht="18" customHeight="1">
      <c r="A16" s="45">
        <f t="shared" si="0"/>
        <v>0</v>
      </c>
      <c r="B16" s="101">
        <f t="shared" si="7"/>
      </c>
      <c r="C16" s="9"/>
      <c r="D16" s="272"/>
      <c r="E16" s="270"/>
      <c r="F16" s="273"/>
      <c r="G16" s="169">
        <f t="shared" si="1"/>
      </c>
      <c r="H16" s="10"/>
      <c r="I16" s="10"/>
      <c r="J16" s="229"/>
      <c r="K16" s="19"/>
      <c r="L16" s="19"/>
      <c r="M16" s="292" t="s">
        <v>306</v>
      </c>
      <c r="N16" s="194" t="s">
        <v>288</v>
      </c>
      <c r="O16" s="105">
        <f>COUNTIF($H$14:$J$73,N16)</f>
        <v>0</v>
      </c>
      <c r="P16" s="6"/>
      <c r="Q16" s="24" t="s">
        <v>289</v>
      </c>
      <c r="R16" s="24">
        <v>3</v>
      </c>
      <c r="T16" s="43" t="s">
        <v>16</v>
      </c>
      <c r="U16" s="44" t="s">
        <v>17</v>
      </c>
      <c r="V16" s="44" t="s">
        <v>18</v>
      </c>
      <c r="W16" s="43" t="s">
        <v>16</v>
      </c>
      <c r="X16" s="162">
        <f>COUNTIF($K$14:K16,K16)</f>
        <v>0</v>
      </c>
      <c r="Y16" s="162">
        <f>COUNTIF($L$14:L16,L16)</f>
        <v>0</v>
      </c>
      <c r="Z16" s="110"/>
      <c r="AA16" s="24">
        <v>3</v>
      </c>
      <c r="AB16" s="72">
        <f t="shared" si="2"/>
      </c>
      <c r="AC16" s="72">
        <f t="shared" si="3"/>
        <v>0</v>
      </c>
      <c r="AD16" s="72">
        <f t="shared" si="4"/>
        <v>0</v>
      </c>
      <c r="AE16" s="72">
        <f t="shared" si="5"/>
        <v>0</v>
      </c>
      <c r="AF16" s="72">
        <f t="shared" si="6"/>
      </c>
      <c r="AG16" s="72">
        <f t="shared" si="8"/>
      </c>
      <c r="AH16" s="72">
        <f t="shared" si="9"/>
      </c>
      <c r="AI16" s="72">
        <f t="shared" si="10"/>
      </c>
      <c r="AJ16" s="72">
        <f t="shared" si="11"/>
      </c>
      <c r="AK16" s="72">
        <f t="shared" si="12"/>
      </c>
      <c r="AL16" s="72">
        <f>IF(AB16="","",VLOOKUP(AB16,#REF!,6,FALSE))</f>
      </c>
      <c r="AM16" s="72">
        <f>IF(AB16="","",VLOOKUP(AB16,#REF!,5,FALSE))</f>
      </c>
      <c r="AP16" s="92" t="s">
        <v>275</v>
      </c>
      <c r="AQ16" s="92">
        <v>9</v>
      </c>
      <c r="AR16" s="92"/>
      <c r="AS16" s="92"/>
      <c r="AT16" s="92"/>
    </row>
    <row r="17" spans="1:46" ht="18" customHeight="1">
      <c r="A17" s="45">
        <f t="shared" si="0"/>
        <v>0</v>
      </c>
      <c r="B17" s="100">
        <f t="shared" si="7"/>
      </c>
      <c r="C17" s="7"/>
      <c r="D17" s="274"/>
      <c r="E17" s="275"/>
      <c r="F17" s="271"/>
      <c r="G17" s="168">
        <f t="shared" si="1"/>
      </c>
      <c r="H17" s="8"/>
      <c r="I17" s="8"/>
      <c r="J17" s="229"/>
      <c r="K17" s="19"/>
      <c r="L17" s="19"/>
      <c r="M17" s="292" t="s">
        <v>307</v>
      </c>
      <c r="N17" s="194" t="s">
        <v>275</v>
      </c>
      <c r="O17" s="105">
        <f>COUNTIF($H$14:$J$73,N17)</f>
        <v>0</v>
      </c>
      <c r="P17" s="6"/>
      <c r="Q17" s="24" t="s">
        <v>275</v>
      </c>
      <c r="R17" s="24">
        <v>4</v>
      </c>
      <c r="T17" s="43" t="s">
        <v>19</v>
      </c>
      <c r="U17" s="44" t="s">
        <v>20</v>
      </c>
      <c r="V17" s="44" t="s">
        <v>21</v>
      </c>
      <c r="W17" s="43" t="s">
        <v>19</v>
      </c>
      <c r="X17" s="162">
        <f>COUNTIF($K$14:K17,K17)</f>
        <v>0</v>
      </c>
      <c r="Y17" s="162">
        <f>COUNTIF($L$14:L17,L17)</f>
        <v>0</v>
      </c>
      <c r="Z17" s="110"/>
      <c r="AA17" s="24">
        <v>4</v>
      </c>
      <c r="AB17" s="72">
        <f t="shared" si="2"/>
      </c>
      <c r="AC17" s="72">
        <f t="shared" si="3"/>
        <v>0</v>
      </c>
      <c r="AD17" s="72">
        <f t="shared" si="4"/>
        <v>0</v>
      </c>
      <c r="AE17" s="72">
        <f t="shared" si="5"/>
        <v>0</v>
      </c>
      <c r="AF17" s="72">
        <f t="shared" si="6"/>
      </c>
      <c r="AG17" s="72">
        <f t="shared" si="8"/>
      </c>
      <c r="AH17" s="72">
        <f t="shared" si="9"/>
      </c>
      <c r="AI17" s="72">
        <f t="shared" si="10"/>
      </c>
      <c r="AJ17" s="72">
        <f t="shared" si="11"/>
      </c>
      <c r="AK17" s="72">
        <f t="shared" si="12"/>
      </c>
      <c r="AL17" s="72">
        <f>IF(AB17="","",VLOOKUP(AB17,#REF!,6,FALSE))</f>
      </c>
      <c r="AM17" s="72">
        <f>IF(AB17="","",VLOOKUP(AB17,#REF!,5,FALSE))</f>
      </c>
      <c r="AP17" s="92" t="s">
        <v>276</v>
      </c>
      <c r="AQ17" s="92">
        <v>10</v>
      </c>
      <c r="AR17" s="92"/>
      <c r="AS17" s="92"/>
      <c r="AT17" s="92"/>
    </row>
    <row r="18" spans="1:46" ht="18" customHeight="1" thickBot="1">
      <c r="A18" s="45">
        <f t="shared" si="0"/>
        <v>0</v>
      </c>
      <c r="B18" s="102">
        <f t="shared" si="7"/>
      </c>
      <c r="C18" s="11"/>
      <c r="D18" s="276"/>
      <c r="E18" s="277"/>
      <c r="F18" s="278"/>
      <c r="G18" s="170">
        <f t="shared" si="1"/>
      </c>
      <c r="H18" s="12"/>
      <c r="I18" s="12"/>
      <c r="J18" s="229"/>
      <c r="K18" s="19"/>
      <c r="L18" s="19"/>
      <c r="M18" s="292" t="s">
        <v>307</v>
      </c>
      <c r="N18" s="194" t="s">
        <v>276</v>
      </c>
      <c r="O18" s="105">
        <f>COUNTIF($H$14:$J$73,N18)</f>
        <v>0</v>
      </c>
      <c r="P18" s="6"/>
      <c r="Q18" s="24" t="s">
        <v>276</v>
      </c>
      <c r="R18" s="24">
        <v>5</v>
      </c>
      <c r="T18" s="43" t="s">
        <v>22</v>
      </c>
      <c r="U18" s="44" t="s">
        <v>23</v>
      </c>
      <c r="V18" s="44" t="s">
        <v>24</v>
      </c>
      <c r="W18" s="43" t="s">
        <v>22</v>
      </c>
      <c r="X18" s="162">
        <f>COUNTIF($K$14:K18,K18)</f>
        <v>0</v>
      </c>
      <c r="Y18" s="162">
        <f>COUNTIF($L$14:L18,L18)</f>
        <v>0</v>
      </c>
      <c r="Z18" s="110"/>
      <c r="AA18" s="24">
        <v>5</v>
      </c>
      <c r="AB18" s="72">
        <f t="shared" si="2"/>
      </c>
      <c r="AC18" s="72">
        <f t="shared" si="3"/>
        <v>0</v>
      </c>
      <c r="AD18" s="72">
        <f t="shared" si="4"/>
        <v>0</v>
      </c>
      <c r="AE18" s="72">
        <f t="shared" si="5"/>
        <v>0</v>
      </c>
      <c r="AF18" s="72">
        <f t="shared" si="6"/>
      </c>
      <c r="AG18" s="72">
        <f t="shared" si="8"/>
      </c>
      <c r="AH18" s="72">
        <f t="shared" si="9"/>
      </c>
      <c r="AI18" s="72">
        <f t="shared" si="10"/>
      </c>
      <c r="AJ18" s="72">
        <f t="shared" si="11"/>
      </c>
      <c r="AK18" s="72">
        <f t="shared" si="12"/>
      </c>
      <c r="AL18" s="72">
        <f>IF(AB18="","",VLOOKUP(AB18,#REF!,6,FALSE))</f>
      </c>
      <c r="AM18" s="72">
        <f>IF(AB18="","",VLOOKUP(AB18,#REF!,5,FALSE))</f>
      </c>
      <c r="AP18" s="72"/>
      <c r="AQ18" s="72"/>
      <c r="AR18" s="72"/>
      <c r="AS18" s="72"/>
      <c r="AT18" s="72"/>
    </row>
    <row r="19" spans="1:46" ht="18" customHeight="1">
      <c r="A19" s="45">
        <f t="shared" si="0"/>
        <v>0</v>
      </c>
      <c r="B19" s="99">
        <f t="shared" si="7"/>
      </c>
      <c r="C19" s="4"/>
      <c r="D19" s="266"/>
      <c r="E19" s="267"/>
      <c r="F19" s="268"/>
      <c r="G19" s="171">
        <f t="shared" si="1"/>
      </c>
      <c r="H19" s="5"/>
      <c r="I19" s="5"/>
      <c r="J19" s="229"/>
      <c r="K19" s="19"/>
      <c r="L19" s="19"/>
      <c r="M19" s="6"/>
      <c r="N19" s="222"/>
      <c r="O19" s="223"/>
      <c r="P19" s="6"/>
      <c r="R19" s="24">
        <v>6</v>
      </c>
      <c r="T19" s="43" t="s">
        <v>25</v>
      </c>
      <c r="U19" s="44" t="s">
        <v>26</v>
      </c>
      <c r="V19" s="44" t="s">
        <v>27</v>
      </c>
      <c r="W19" s="43" t="s">
        <v>25</v>
      </c>
      <c r="X19" s="162">
        <f>COUNTIF($K$14:K19,K19)</f>
        <v>0</v>
      </c>
      <c r="Y19" s="162">
        <f>COUNTIF($L$14:L19,L19)</f>
        <v>0</v>
      </c>
      <c r="Z19" s="110"/>
      <c r="AA19" s="24">
        <v>6</v>
      </c>
      <c r="AB19" s="72">
        <f t="shared" si="2"/>
      </c>
      <c r="AC19" s="72">
        <f t="shared" si="3"/>
        <v>0</v>
      </c>
      <c r="AD19" s="72">
        <f t="shared" si="4"/>
        <v>0</v>
      </c>
      <c r="AE19" s="72">
        <f t="shared" si="5"/>
        <v>0</v>
      </c>
      <c r="AF19" s="72">
        <f t="shared" si="6"/>
      </c>
      <c r="AG19" s="72">
        <f t="shared" si="8"/>
      </c>
      <c r="AH19" s="72">
        <f t="shared" si="9"/>
      </c>
      <c r="AI19" s="72">
        <f t="shared" si="10"/>
      </c>
      <c r="AJ19" s="72">
        <f t="shared" si="11"/>
      </c>
      <c r="AK19" s="72">
        <f t="shared" si="12"/>
      </c>
      <c r="AL19" s="72">
        <f>IF(AB19="","",VLOOKUP(AB19,#REF!,6,FALSE))</f>
      </c>
      <c r="AM19" s="72">
        <f>IF(AB19="","",VLOOKUP(AB19,#REF!,5,FALSE))</f>
      </c>
      <c r="AP19" s="92"/>
      <c r="AQ19" s="92"/>
      <c r="AR19" s="92"/>
      <c r="AS19" s="92"/>
      <c r="AT19" s="92"/>
    </row>
    <row r="20" spans="1:46" ht="18" customHeight="1">
      <c r="A20" s="45">
        <f t="shared" si="0"/>
        <v>0</v>
      </c>
      <c r="B20" s="100">
        <f t="shared" si="7"/>
      </c>
      <c r="C20" s="7"/>
      <c r="D20" s="269"/>
      <c r="E20" s="275"/>
      <c r="F20" s="271"/>
      <c r="G20" s="172">
        <f t="shared" si="1"/>
      </c>
      <c r="H20" s="8"/>
      <c r="I20" s="8"/>
      <c r="J20" s="229"/>
      <c r="K20" s="19"/>
      <c r="L20" s="19"/>
      <c r="M20" s="6"/>
      <c r="N20" s="224"/>
      <c r="O20" s="225"/>
      <c r="P20" s="6"/>
      <c r="R20" s="24">
        <v>7</v>
      </c>
      <c r="T20" s="43" t="s">
        <v>28</v>
      </c>
      <c r="U20" s="44" t="s">
        <v>29</v>
      </c>
      <c r="V20" s="44" t="s">
        <v>30</v>
      </c>
      <c r="W20" s="43" t="s">
        <v>28</v>
      </c>
      <c r="X20" s="162">
        <f>COUNTIF($K$14:K20,K20)</f>
        <v>0</v>
      </c>
      <c r="Y20" s="162">
        <f>COUNTIF($L$14:L20,L20)</f>
        <v>0</v>
      </c>
      <c r="Z20" s="110"/>
      <c r="AA20" s="24">
        <v>7</v>
      </c>
      <c r="AB20" s="72">
        <f t="shared" si="2"/>
      </c>
      <c r="AC20" s="72">
        <f t="shared" si="3"/>
        <v>0</v>
      </c>
      <c r="AD20" s="72">
        <f t="shared" si="4"/>
        <v>0</v>
      </c>
      <c r="AE20" s="72">
        <f t="shared" si="5"/>
        <v>0</v>
      </c>
      <c r="AF20" s="72">
        <f t="shared" si="6"/>
      </c>
      <c r="AG20" s="72">
        <f t="shared" si="8"/>
      </c>
      <c r="AH20" s="72">
        <f t="shared" si="9"/>
      </c>
      <c r="AI20" s="72">
        <f t="shared" si="10"/>
      </c>
      <c r="AJ20" s="72">
        <f t="shared" si="11"/>
      </c>
      <c r="AK20" s="72">
        <f t="shared" si="12"/>
      </c>
      <c r="AL20" s="72">
        <f>IF(AB20="","",VLOOKUP(AB20,#REF!,6,FALSE))</f>
      </c>
      <c r="AM20" s="72">
        <f>IF(AB20="","",VLOOKUP(AB20,#REF!,5,FALSE))</f>
      </c>
      <c r="AP20" s="92"/>
      <c r="AQ20" s="92"/>
      <c r="AR20" s="92"/>
      <c r="AS20" s="92"/>
      <c r="AT20" s="92"/>
    </row>
    <row r="21" spans="1:46" ht="18" customHeight="1">
      <c r="A21" s="45">
        <f t="shared" si="0"/>
        <v>0</v>
      </c>
      <c r="B21" s="101">
        <f t="shared" si="7"/>
      </c>
      <c r="C21" s="9"/>
      <c r="D21" s="272"/>
      <c r="E21" s="270"/>
      <c r="F21" s="273"/>
      <c r="G21" s="173">
        <f t="shared" si="1"/>
      </c>
      <c r="H21" s="10"/>
      <c r="I21" s="10"/>
      <c r="J21" s="229"/>
      <c r="K21" s="19"/>
      <c r="L21" s="19"/>
      <c r="M21" s="6"/>
      <c r="N21" s="224"/>
      <c r="O21" s="225"/>
      <c r="P21" s="6"/>
      <c r="R21" s="24">
        <v>8</v>
      </c>
      <c r="T21" s="43" t="s">
        <v>31</v>
      </c>
      <c r="U21" s="44" t="s">
        <v>269</v>
      </c>
      <c r="V21" s="44" t="s">
        <v>160</v>
      </c>
      <c r="W21" s="43" t="s">
        <v>31</v>
      </c>
      <c r="X21" s="162">
        <f>COUNTIF($K$14:K21,K21)</f>
        <v>0</v>
      </c>
      <c r="Y21" s="162">
        <f>COUNTIF($L$14:L21,L21)</f>
        <v>0</v>
      </c>
      <c r="Z21" s="110"/>
      <c r="AA21" s="24">
        <v>8</v>
      </c>
      <c r="AB21" s="72">
        <f t="shared" si="2"/>
      </c>
      <c r="AC21" s="72">
        <f t="shared" si="3"/>
        <v>0</v>
      </c>
      <c r="AD21" s="72">
        <f t="shared" si="4"/>
        <v>0</v>
      </c>
      <c r="AE21" s="72">
        <f t="shared" si="5"/>
        <v>0</v>
      </c>
      <c r="AF21" s="72">
        <f t="shared" si="6"/>
      </c>
      <c r="AG21" s="72">
        <f t="shared" si="8"/>
      </c>
      <c r="AH21" s="72">
        <f t="shared" si="9"/>
      </c>
      <c r="AI21" s="72">
        <f t="shared" si="10"/>
      </c>
      <c r="AJ21" s="72">
        <f t="shared" si="11"/>
      </c>
      <c r="AK21" s="72">
        <f t="shared" si="12"/>
      </c>
      <c r="AL21" s="72">
        <f>IF(AB21="","",VLOOKUP(AB21,#REF!,6,FALSE))</f>
      </c>
      <c r="AM21" s="72">
        <f>IF(AB21="","",VLOOKUP(AB21,#REF!,5,FALSE))</f>
      </c>
      <c r="AP21" s="92"/>
      <c r="AQ21" s="92"/>
      <c r="AR21" s="92"/>
      <c r="AS21" s="92"/>
      <c r="AT21" s="92"/>
    </row>
    <row r="22" spans="1:46" ht="18" customHeight="1">
      <c r="A22" s="45">
        <f t="shared" si="0"/>
        <v>0</v>
      </c>
      <c r="B22" s="100">
        <f t="shared" si="7"/>
      </c>
      <c r="C22" s="7"/>
      <c r="D22" s="274"/>
      <c r="E22" s="275"/>
      <c r="F22" s="271"/>
      <c r="G22" s="172">
        <f t="shared" si="1"/>
      </c>
      <c r="H22" s="8"/>
      <c r="I22" s="8"/>
      <c r="J22" s="229"/>
      <c r="K22" s="19"/>
      <c r="L22" s="19"/>
      <c r="M22" s="6"/>
      <c r="N22" s="224"/>
      <c r="O22" s="225"/>
      <c r="P22" s="6"/>
      <c r="Q22" s="111"/>
      <c r="R22" s="24">
        <v>9</v>
      </c>
      <c r="T22" s="43" t="s">
        <v>32</v>
      </c>
      <c r="U22" s="44" t="s">
        <v>33</v>
      </c>
      <c r="V22" s="44" t="s">
        <v>34</v>
      </c>
      <c r="W22" s="43" t="s">
        <v>32</v>
      </c>
      <c r="X22" s="162">
        <f>COUNTIF($K$14:K22,K22)</f>
        <v>0</v>
      </c>
      <c r="Y22" s="162">
        <f>COUNTIF($L$14:L22,L22)</f>
        <v>0</v>
      </c>
      <c r="Z22" s="110"/>
      <c r="AA22" s="24">
        <v>9</v>
      </c>
      <c r="AB22" s="72">
        <f t="shared" si="2"/>
      </c>
      <c r="AC22" s="72">
        <f t="shared" si="3"/>
        <v>0</v>
      </c>
      <c r="AD22" s="72">
        <f t="shared" si="4"/>
        <v>0</v>
      </c>
      <c r="AE22" s="72">
        <f t="shared" si="5"/>
        <v>0</v>
      </c>
      <c r="AF22" s="72">
        <f t="shared" si="6"/>
      </c>
      <c r="AG22" s="72">
        <f t="shared" si="8"/>
      </c>
      <c r="AH22" s="72">
        <f t="shared" si="9"/>
      </c>
      <c r="AI22" s="72">
        <f t="shared" si="10"/>
      </c>
      <c r="AJ22" s="72">
        <f t="shared" si="11"/>
      </c>
      <c r="AK22" s="72">
        <f t="shared" si="12"/>
      </c>
      <c r="AL22" s="72">
        <f>IF(AB22="","",VLOOKUP(AB22,#REF!,6,FALSE))</f>
      </c>
      <c r="AM22" s="72">
        <f>IF(AB22="","",VLOOKUP(AB22,#REF!,5,FALSE))</f>
      </c>
      <c r="AP22" s="92"/>
      <c r="AQ22" s="92"/>
      <c r="AR22" s="92"/>
      <c r="AS22" s="92"/>
      <c r="AT22" s="92"/>
    </row>
    <row r="23" spans="1:46" ht="18" customHeight="1" thickBot="1">
      <c r="A23" s="45">
        <f t="shared" si="0"/>
        <v>0</v>
      </c>
      <c r="B23" s="102">
        <f t="shared" si="7"/>
      </c>
      <c r="C23" s="11"/>
      <c r="D23" s="276"/>
      <c r="E23" s="277"/>
      <c r="F23" s="278"/>
      <c r="G23" s="174">
        <f t="shared" si="1"/>
      </c>
      <c r="H23" s="12"/>
      <c r="I23" s="12"/>
      <c r="J23" s="229"/>
      <c r="K23" s="19"/>
      <c r="L23" s="19"/>
      <c r="M23" s="6"/>
      <c r="N23" s="224"/>
      <c r="O23" s="225"/>
      <c r="P23" s="6"/>
      <c r="R23" s="24">
        <v>10</v>
      </c>
      <c r="T23" s="43" t="s">
        <v>35</v>
      </c>
      <c r="U23" s="44" t="s">
        <v>263</v>
      </c>
      <c r="V23" s="44" t="s">
        <v>270</v>
      </c>
      <c r="W23" s="43" t="s">
        <v>35</v>
      </c>
      <c r="X23" s="162">
        <f>COUNTIF($K$14:K23,K23)</f>
        <v>0</v>
      </c>
      <c r="Y23" s="162">
        <f>COUNTIF($L$14:L23,L23)</f>
        <v>0</v>
      </c>
      <c r="Z23" s="110"/>
      <c r="AA23" s="24">
        <v>10</v>
      </c>
      <c r="AB23" s="72">
        <f t="shared" si="2"/>
      </c>
      <c r="AC23" s="72">
        <f t="shared" si="3"/>
        <v>0</v>
      </c>
      <c r="AD23" s="72">
        <f t="shared" si="4"/>
        <v>0</v>
      </c>
      <c r="AE23" s="72">
        <f t="shared" si="5"/>
        <v>0</v>
      </c>
      <c r="AF23" s="72">
        <f t="shared" si="6"/>
      </c>
      <c r="AG23" s="72">
        <f t="shared" si="8"/>
      </c>
      <c r="AH23" s="72">
        <f t="shared" si="9"/>
      </c>
      <c r="AI23" s="72">
        <f t="shared" si="10"/>
      </c>
      <c r="AJ23" s="72">
        <f t="shared" si="11"/>
      </c>
      <c r="AK23" s="72">
        <f t="shared" si="12"/>
      </c>
      <c r="AL23" s="72">
        <f>IF(AB23="","",VLOOKUP(AB23,#REF!,6,FALSE))</f>
      </c>
      <c r="AM23" s="72">
        <f>IF(AB23="","",VLOOKUP(AB23,#REF!,5,FALSE))</f>
      </c>
      <c r="AP23" s="92"/>
      <c r="AQ23" s="92"/>
      <c r="AR23" s="92"/>
      <c r="AS23" s="92"/>
      <c r="AT23" s="92"/>
    </row>
    <row r="24" spans="1:46" ht="18" customHeight="1">
      <c r="A24" s="45">
        <f t="shared" si="0"/>
        <v>0</v>
      </c>
      <c r="B24" s="99">
        <f t="shared" si="7"/>
      </c>
      <c r="C24" s="4"/>
      <c r="D24" s="266"/>
      <c r="E24" s="267"/>
      <c r="F24" s="268"/>
      <c r="G24" s="171">
        <f t="shared" si="1"/>
      </c>
      <c r="H24" s="5"/>
      <c r="I24" s="5"/>
      <c r="J24" s="229"/>
      <c r="K24" s="19"/>
      <c r="L24" s="19"/>
      <c r="M24" s="6"/>
      <c r="N24" s="224"/>
      <c r="O24" s="225"/>
      <c r="P24" s="6"/>
      <c r="R24" s="24">
        <v>11</v>
      </c>
      <c r="T24" s="43" t="s">
        <v>36</v>
      </c>
      <c r="U24" s="44" t="s">
        <v>37</v>
      </c>
      <c r="V24" s="44" t="s">
        <v>38</v>
      </c>
      <c r="W24" s="43" t="s">
        <v>36</v>
      </c>
      <c r="X24" s="162">
        <f>COUNTIF($K$14:K24,K24)</f>
        <v>0</v>
      </c>
      <c r="Y24" s="162">
        <f>COUNTIF($L$14:L24,L24)</f>
        <v>0</v>
      </c>
      <c r="Z24" s="110"/>
      <c r="AA24" s="24">
        <v>11</v>
      </c>
      <c r="AB24" s="72">
        <f t="shared" si="2"/>
      </c>
      <c r="AC24" s="72">
        <f t="shared" si="3"/>
        <v>0</v>
      </c>
      <c r="AD24" s="72">
        <f t="shared" si="4"/>
        <v>0</v>
      </c>
      <c r="AE24" s="72">
        <f t="shared" si="5"/>
        <v>0</v>
      </c>
      <c r="AF24" s="72">
        <f t="shared" si="6"/>
      </c>
      <c r="AG24" s="72">
        <f t="shared" si="8"/>
      </c>
      <c r="AH24" s="72">
        <f t="shared" si="9"/>
      </c>
      <c r="AI24" s="72">
        <f t="shared" si="10"/>
      </c>
      <c r="AJ24" s="72">
        <f t="shared" si="11"/>
      </c>
      <c r="AK24" s="72">
        <f t="shared" si="12"/>
      </c>
      <c r="AL24" s="72">
        <f>IF(AB24="","",VLOOKUP(AB24,#REF!,6,FALSE))</f>
      </c>
      <c r="AM24" s="72">
        <f>IF(AB24="","",VLOOKUP(AB24,#REF!,5,FALSE))</f>
      </c>
      <c r="AP24" s="92"/>
      <c r="AQ24" s="92"/>
      <c r="AR24" s="92"/>
      <c r="AS24" s="92"/>
      <c r="AT24" s="92"/>
    </row>
    <row r="25" spans="1:46" ht="18" customHeight="1">
      <c r="A25" s="45">
        <f t="shared" si="0"/>
        <v>0</v>
      </c>
      <c r="B25" s="100">
        <f t="shared" si="7"/>
      </c>
      <c r="C25" s="7"/>
      <c r="D25" s="274"/>
      <c r="E25" s="275"/>
      <c r="F25" s="271"/>
      <c r="G25" s="172">
        <f t="shared" si="1"/>
      </c>
      <c r="H25" s="8"/>
      <c r="I25" s="8"/>
      <c r="J25" s="229"/>
      <c r="K25" s="19"/>
      <c r="L25" s="19"/>
      <c r="M25" s="6"/>
      <c r="N25" s="224"/>
      <c r="O25" s="225"/>
      <c r="P25" s="6"/>
      <c r="R25" s="24">
        <v>12</v>
      </c>
      <c r="T25" s="43" t="s">
        <v>39</v>
      </c>
      <c r="U25" s="44" t="s">
        <v>264</v>
      </c>
      <c r="V25" s="44" t="s">
        <v>268</v>
      </c>
      <c r="W25" s="43" t="s">
        <v>39</v>
      </c>
      <c r="X25" s="162">
        <f>COUNTIF($K$14:K25,K25)</f>
        <v>0</v>
      </c>
      <c r="Y25" s="162">
        <f>COUNTIF($L$14:L25,L25)</f>
        <v>0</v>
      </c>
      <c r="Z25" s="110"/>
      <c r="AA25" s="24">
        <v>12</v>
      </c>
      <c r="AB25" s="72">
        <f t="shared" si="2"/>
      </c>
      <c r="AC25" s="72">
        <f t="shared" si="3"/>
        <v>0</v>
      </c>
      <c r="AD25" s="72">
        <f t="shared" si="4"/>
        <v>0</v>
      </c>
      <c r="AE25" s="72">
        <f t="shared" si="5"/>
        <v>0</v>
      </c>
      <c r="AF25" s="72">
        <f t="shared" si="6"/>
      </c>
      <c r="AG25" s="72">
        <f t="shared" si="8"/>
      </c>
      <c r="AH25" s="72">
        <f t="shared" si="9"/>
      </c>
      <c r="AI25" s="72">
        <f t="shared" si="10"/>
      </c>
      <c r="AJ25" s="72">
        <f t="shared" si="11"/>
      </c>
      <c r="AK25" s="72">
        <f t="shared" si="12"/>
      </c>
      <c r="AL25" s="72">
        <f>IF(AB25="","",VLOOKUP(AB25,#REF!,6,FALSE))</f>
      </c>
      <c r="AM25" s="72">
        <f>IF(AB25="","",VLOOKUP(AB25,#REF!,5,FALSE))</f>
      </c>
      <c r="AP25" s="92"/>
      <c r="AQ25" s="92"/>
      <c r="AR25" s="92"/>
      <c r="AS25" s="92"/>
      <c r="AT25" s="92"/>
    </row>
    <row r="26" spans="1:46" ht="18" customHeight="1">
      <c r="A26" s="45">
        <f t="shared" si="0"/>
        <v>0</v>
      </c>
      <c r="B26" s="101">
        <f t="shared" si="7"/>
      </c>
      <c r="C26" s="9"/>
      <c r="D26" s="272"/>
      <c r="E26" s="270"/>
      <c r="F26" s="273"/>
      <c r="G26" s="173">
        <f t="shared" si="1"/>
      </c>
      <c r="H26" s="10"/>
      <c r="I26" s="10"/>
      <c r="J26" s="229"/>
      <c r="K26" s="19"/>
      <c r="L26" s="19"/>
      <c r="M26" s="6"/>
      <c r="N26" s="224"/>
      <c r="O26" s="225"/>
      <c r="P26" s="6"/>
      <c r="R26" s="24">
        <v>13</v>
      </c>
      <c r="T26" s="43" t="s">
        <v>40</v>
      </c>
      <c r="U26" s="44" t="s">
        <v>41</v>
      </c>
      <c r="V26" s="44" t="s">
        <v>42</v>
      </c>
      <c r="W26" s="43" t="s">
        <v>40</v>
      </c>
      <c r="X26" s="162">
        <f>COUNTIF($K$14:K26,K26)</f>
        <v>0</v>
      </c>
      <c r="Y26" s="162">
        <f>COUNTIF($L$14:L26,L26)</f>
        <v>0</v>
      </c>
      <c r="Z26" s="110"/>
      <c r="AA26" s="24">
        <v>13</v>
      </c>
      <c r="AB26" s="72">
        <f t="shared" si="2"/>
      </c>
      <c r="AC26" s="72">
        <f t="shared" si="3"/>
        <v>0</v>
      </c>
      <c r="AD26" s="72">
        <f t="shared" si="4"/>
        <v>0</v>
      </c>
      <c r="AE26" s="72">
        <f t="shared" si="5"/>
        <v>0</v>
      </c>
      <c r="AF26" s="72">
        <f t="shared" si="6"/>
      </c>
      <c r="AG26" s="72">
        <f t="shared" si="8"/>
      </c>
      <c r="AH26" s="72">
        <f t="shared" si="9"/>
      </c>
      <c r="AI26" s="72">
        <f t="shared" si="10"/>
      </c>
      <c r="AJ26" s="72">
        <f t="shared" si="11"/>
      </c>
      <c r="AK26" s="72">
        <f t="shared" si="12"/>
      </c>
      <c r="AL26" s="72">
        <f>IF(AB26="","",VLOOKUP(AB26,#REF!,6,FALSE))</f>
      </c>
      <c r="AM26" s="72">
        <f>IF(AB26="","",VLOOKUP(AB26,#REF!,5,FALSE))</f>
      </c>
      <c r="AP26" s="92"/>
      <c r="AQ26" s="92"/>
      <c r="AR26" s="92"/>
      <c r="AS26" s="92"/>
      <c r="AT26" s="92"/>
    </row>
    <row r="27" spans="1:46" ht="18" customHeight="1">
      <c r="A27" s="45">
        <f t="shared" si="0"/>
        <v>0</v>
      </c>
      <c r="B27" s="100">
        <f t="shared" si="7"/>
      </c>
      <c r="C27" s="7"/>
      <c r="D27" s="274"/>
      <c r="E27" s="275"/>
      <c r="F27" s="271"/>
      <c r="G27" s="172">
        <f t="shared" si="1"/>
      </c>
      <c r="H27" s="8"/>
      <c r="I27" s="8"/>
      <c r="J27" s="229"/>
      <c r="K27" s="19"/>
      <c r="L27" s="19"/>
      <c r="M27" s="6"/>
      <c r="N27" s="224"/>
      <c r="O27" s="225"/>
      <c r="P27" s="6"/>
      <c r="R27" s="24">
        <v>14</v>
      </c>
      <c r="T27" s="43" t="s">
        <v>43</v>
      </c>
      <c r="U27" s="44" t="s">
        <v>44</v>
      </c>
      <c r="V27" s="44" t="s">
        <v>45</v>
      </c>
      <c r="W27" s="43" t="s">
        <v>43</v>
      </c>
      <c r="X27" s="162">
        <f>COUNTIF($K$14:K27,K27)</f>
        <v>0</v>
      </c>
      <c r="Y27" s="162">
        <f>COUNTIF($L$14:L27,L27)</f>
        <v>0</v>
      </c>
      <c r="Z27" s="110"/>
      <c r="AA27" s="24">
        <v>14</v>
      </c>
      <c r="AB27" s="72">
        <f t="shared" si="2"/>
      </c>
      <c r="AC27" s="72">
        <f t="shared" si="3"/>
        <v>0</v>
      </c>
      <c r="AD27" s="72">
        <f t="shared" si="4"/>
        <v>0</v>
      </c>
      <c r="AE27" s="72">
        <f t="shared" si="5"/>
        <v>0</v>
      </c>
      <c r="AF27" s="72">
        <f t="shared" si="6"/>
      </c>
      <c r="AG27" s="72">
        <f t="shared" si="8"/>
      </c>
      <c r="AH27" s="72">
        <f t="shared" si="9"/>
      </c>
      <c r="AI27" s="72">
        <f t="shared" si="10"/>
      </c>
      <c r="AJ27" s="72">
        <f t="shared" si="11"/>
      </c>
      <c r="AK27" s="72">
        <f t="shared" si="12"/>
      </c>
      <c r="AL27" s="72">
        <f>IF(AB27="","",VLOOKUP(AB27,#REF!,6,FALSE))</f>
      </c>
      <c r="AM27" s="72">
        <f>IF(AB27="","",VLOOKUP(AB27,#REF!,5,FALSE))</f>
      </c>
      <c r="AP27" s="92"/>
      <c r="AQ27" s="92"/>
      <c r="AR27" s="92"/>
      <c r="AS27" s="92"/>
      <c r="AT27" s="92"/>
    </row>
    <row r="28" spans="1:46" ht="18" customHeight="1" thickBot="1">
      <c r="A28" s="45">
        <f t="shared" si="0"/>
        <v>0</v>
      </c>
      <c r="B28" s="102">
        <f t="shared" si="7"/>
      </c>
      <c r="C28" s="11"/>
      <c r="D28" s="276"/>
      <c r="E28" s="277"/>
      <c r="F28" s="278"/>
      <c r="G28" s="174">
        <f t="shared" si="1"/>
      </c>
      <c r="H28" s="12"/>
      <c r="I28" s="12"/>
      <c r="J28" s="229"/>
      <c r="K28" s="19"/>
      <c r="L28" s="19"/>
      <c r="M28" s="6"/>
      <c r="N28" s="224"/>
      <c r="O28" s="225"/>
      <c r="P28" s="6"/>
      <c r="R28" s="24">
        <v>15</v>
      </c>
      <c r="T28" s="43" t="s">
        <v>46</v>
      </c>
      <c r="U28" s="44" t="s">
        <v>47</v>
      </c>
      <c r="V28" s="44" t="s">
        <v>48</v>
      </c>
      <c r="W28" s="43" t="s">
        <v>46</v>
      </c>
      <c r="X28" s="162">
        <f>COUNTIF($K$14:K28,K28)</f>
        <v>0</v>
      </c>
      <c r="Y28" s="162">
        <f>COUNTIF($L$14:L28,L28)</f>
        <v>0</v>
      </c>
      <c r="Z28" s="110"/>
      <c r="AA28" s="24">
        <v>15</v>
      </c>
      <c r="AB28" s="72">
        <f t="shared" si="2"/>
      </c>
      <c r="AC28" s="72">
        <f t="shared" si="3"/>
        <v>0</v>
      </c>
      <c r="AD28" s="72">
        <f t="shared" si="4"/>
        <v>0</v>
      </c>
      <c r="AE28" s="72">
        <f t="shared" si="5"/>
        <v>0</v>
      </c>
      <c r="AF28" s="72">
        <f t="shared" si="6"/>
      </c>
      <c r="AG28" s="72">
        <f t="shared" si="8"/>
      </c>
      <c r="AH28" s="72">
        <f t="shared" si="9"/>
      </c>
      <c r="AI28" s="72">
        <f t="shared" si="10"/>
      </c>
      <c r="AJ28" s="72">
        <f t="shared" si="11"/>
      </c>
      <c r="AK28" s="72">
        <f t="shared" si="12"/>
      </c>
      <c r="AL28" s="72">
        <f>IF(AB28="","",VLOOKUP(AB28,#REF!,6,FALSE))</f>
      </c>
      <c r="AM28" s="72">
        <f>IF(AB28="","",VLOOKUP(AB28,#REF!,5,FALSE))</f>
      </c>
      <c r="AP28" s="92"/>
      <c r="AQ28" s="92"/>
      <c r="AR28" s="92"/>
      <c r="AS28" s="92"/>
      <c r="AT28" s="92"/>
    </row>
    <row r="29" spans="1:46" ht="18" customHeight="1">
      <c r="A29" s="45">
        <f t="shared" si="0"/>
        <v>0</v>
      </c>
      <c r="B29" s="99">
        <f t="shared" si="7"/>
      </c>
      <c r="C29" s="4"/>
      <c r="D29" s="266"/>
      <c r="E29" s="267"/>
      <c r="F29" s="268"/>
      <c r="G29" s="171">
        <f t="shared" si="1"/>
      </c>
      <c r="H29" s="5"/>
      <c r="I29" s="5"/>
      <c r="J29" s="229"/>
      <c r="K29" s="19"/>
      <c r="L29" s="19"/>
      <c r="M29" s="6"/>
      <c r="N29" s="224"/>
      <c r="O29" s="225"/>
      <c r="P29" s="6"/>
      <c r="R29" s="24">
        <v>16</v>
      </c>
      <c r="T29" s="43" t="s">
        <v>49</v>
      </c>
      <c r="U29" s="44" t="s">
        <v>50</v>
      </c>
      <c r="V29" s="44" t="s">
        <v>51</v>
      </c>
      <c r="W29" s="43" t="s">
        <v>49</v>
      </c>
      <c r="X29" s="162">
        <f>COUNTIF($K$14:K29,K29)</f>
        <v>0</v>
      </c>
      <c r="Y29" s="162">
        <f>COUNTIF($L$14:L29,L29)</f>
        <v>0</v>
      </c>
      <c r="Z29" s="110"/>
      <c r="AA29" s="24">
        <v>16</v>
      </c>
      <c r="AB29" s="72">
        <f t="shared" si="2"/>
      </c>
      <c r="AC29" s="72">
        <f t="shared" si="3"/>
        <v>0</v>
      </c>
      <c r="AD29" s="72">
        <f t="shared" si="4"/>
        <v>0</v>
      </c>
      <c r="AE29" s="72">
        <f t="shared" si="5"/>
        <v>0</v>
      </c>
      <c r="AF29" s="72">
        <f t="shared" si="6"/>
      </c>
      <c r="AG29" s="72">
        <f t="shared" si="8"/>
      </c>
      <c r="AH29" s="72">
        <f t="shared" si="9"/>
      </c>
      <c r="AI29" s="72">
        <f t="shared" si="10"/>
      </c>
      <c r="AJ29" s="72">
        <f t="shared" si="11"/>
      </c>
      <c r="AK29" s="72">
        <f t="shared" si="12"/>
      </c>
      <c r="AL29" s="72">
        <f>IF(AB29="","",VLOOKUP(AB29,#REF!,6,FALSE))</f>
      </c>
      <c r="AM29" s="72">
        <f>IF(AB29="","",VLOOKUP(AB29,#REF!,5,FALSE))</f>
      </c>
      <c r="AP29" s="92"/>
      <c r="AQ29" s="92"/>
      <c r="AR29" s="92"/>
      <c r="AS29" s="92"/>
      <c r="AT29" s="92"/>
    </row>
    <row r="30" spans="1:46" ht="18" customHeight="1">
      <c r="A30" s="45">
        <f t="shared" si="0"/>
        <v>0</v>
      </c>
      <c r="B30" s="100">
        <f t="shared" si="7"/>
      </c>
      <c r="C30" s="7"/>
      <c r="D30" s="274"/>
      <c r="E30" s="275"/>
      <c r="F30" s="271"/>
      <c r="G30" s="172">
        <f t="shared" si="1"/>
      </c>
      <c r="H30" s="8"/>
      <c r="I30" s="8"/>
      <c r="J30" s="229"/>
      <c r="K30" s="19"/>
      <c r="L30" s="19"/>
      <c r="M30" s="6"/>
      <c r="N30" s="224"/>
      <c r="O30" s="225"/>
      <c r="P30" s="6"/>
      <c r="R30" s="24">
        <v>17</v>
      </c>
      <c r="T30" s="43" t="s">
        <v>52</v>
      </c>
      <c r="U30" s="44" t="s">
        <v>53</v>
      </c>
      <c r="V30" s="44" t="s">
        <v>54</v>
      </c>
      <c r="W30" s="43" t="s">
        <v>52</v>
      </c>
      <c r="X30" s="162">
        <f>COUNTIF($K$14:K30,K30)</f>
        <v>0</v>
      </c>
      <c r="Y30" s="162">
        <f>COUNTIF($L$14:L30,L30)</f>
        <v>0</v>
      </c>
      <c r="Z30" s="110"/>
      <c r="AA30" s="24">
        <v>17</v>
      </c>
      <c r="AB30" s="72">
        <f t="shared" si="2"/>
      </c>
      <c r="AC30" s="72">
        <f t="shared" si="3"/>
        <v>0</v>
      </c>
      <c r="AD30" s="72">
        <f t="shared" si="4"/>
        <v>0</v>
      </c>
      <c r="AE30" s="72">
        <f t="shared" si="5"/>
        <v>0</v>
      </c>
      <c r="AF30" s="72">
        <f t="shared" si="6"/>
      </c>
      <c r="AG30" s="72">
        <f t="shared" si="8"/>
      </c>
      <c r="AH30" s="72">
        <f t="shared" si="9"/>
      </c>
      <c r="AI30" s="72">
        <f t="shared" si="10"/>
      </c>
      <c r="AJ30" s="72">
        <f t="shared" si="11"/>
      </c>
      <c r="AK30" s="72">
        <f t="shared" si="12"/>
      </c>
      <c r="AL30" s="72">
        <f>IF(AB30="","",VLOOKUP(AB30,#REF!,6,FALSE))</f>
      </c>
      <c r="AM30" s="72">
        <f>IF(AB30="","",VLOOKUP(AB30,#REF!,5,FALSE))</f>
      </c>
      <c r="AP30" s="92"/>
      <c r="AQ30" s="92"/>
      <c r="AR30" s="92"/>
      <c r="AS30" s="92"/>
      <c r="AT30" s="92"/>
    </row>
    <row r="31" spans="1:46" ht="18" customHeight="1">
      <c r="A31" s="45">
        <f t="shared" si="0"/>
        <v>0</v>
      </c>
      <c r="B31" s="101">
        <f t="shared" si="7"/>
      </c>
      <c r="C31" s="9"/>
      <c r="D31" s="279"/>
      <c r="E31" s="270"/>
      <c r="F31" s="273"/>
      <c r="G31" s="173">
        <f t="shared" si="1"/>
      </c>
      <c r="H31" s="10"/>
      <c r="I31" s="10"/>
      <c r="J31" s="229"/>
      <c r="K31" s="19"/>
      <c r="L31" s="19"/>
      <c r="M31" s="6"/>
      <c r="N31" s="224"/>
      <c r="O31" s="225"/>
      <c r="P31" s="6"/>
      <c r="R31" s="24">
        <v>18</v>
      </c>
      <c r="T31" s="43" t="s">
        <v>55</v>
      </c>
      <c r="U31" s="44" t="s">
        <v>56</v>
      </c>
      <c r="V31" s="44" t="s">
        <v>57</v>
      </c>
      <c r="W31" s="43" t="s">
        <v>55</v>
      </c>
      <c r="X31" s="162">
        <f>COUNTIF($K$14:K31,K31)</f>
        <v>0</v>
      </c>
      <c r="Y31" s="162">
        <f>COUNTIF($L$14:L31,L31)</f>
        <v>0</v>
      </c>
      <c r="Z31" s="110"/>
      <c r="AA31" s="24">
        <v>18</v>
      </c>
      <c r="AB31" s="72">
        <f t="shared" si="2"/>
      </c>
      <c r="AC31" s="72">
        <f t="shared" si="3"/>
        <v>0</v>
      </c>
      <c r="AD31" s="72">
        <f t="shared" si="4"/>
        <v>0</v>
      </c>
      <c r="AE31" s="72">
        <f t="shared" si="5"/>
        <v>0</v>
      </c>
      <c r="AF31" s="72">
        <f t="shared" si="6"/>
      </c>
      <c r="AG31" s="72">
        <f t="shared" si="8"/>
      </c>
      <c r="AH31" s="72">
        <f t="shared" si="9"/>
      </c>
      <c r="AI31" s="72">
        <f t="shared" si="10"/>
      </c>
      <c r="AJ31" s="72">
        <f t="shared" si="11"/>
      </c>
      <c r="AK31" s="72">
        <f t="shared" si="12"/>
      </c>
      <c r="AL31" s="72">
        <f>IF(AB31="","",VLOOKUP(AB31,#REF!,6,FALSE))</f>
      </c>
      <c r="AM31" s="72">
        <f>IF(AB31="","",VLOOKUP(AB31,#REF!,5,FALSE))</f>
      </c>
      <c r="AP31" s="92"/>
      <c r="AQ31" s="92"/>
      <c r="AR31" s="92"/>
      <c r="AS31" s="92"/>
      <c r="AT31" s="92"/>
    </row>
    <row r="32" spans="1:46" ht="18" customHeight="1">
      <c r="A32" s="45">
        <f t="shared" si="0"/>
        <v>0</v>
      </c>
      <c r="B32" s="100">
        <f t="shared" si="7"/>
      </c>
      <c r="C32" s="7"/>
      <c r="D32" s="274"/>
      <c r="E32" s="275"/>
      <c r="F32" s="271"/>
      <c r="G32" s="172">
        <f t="shared" si="1"/>
      </c>
      <c r="H32" s="8"/>
      <c r="I32" s="8"/>
      <c r="J32" s="229"/>
      <c r="K32" s="19"/>
      <c r="L32" s="19"/>
      <c r="M32" s="6"/>
      <c r="N32" s="226"/>
      <c r="O32" s="231"/>
      <c r="P32" s="6"/>
      <c r="Q32" s="111"/>
      <c r="R32" s="24">
        <v>19</v>
      </c>
      <c r="T32" s="43" t="s">
        <v>58</v>
      </c>
      <c r="U32" s="44" t="s">
        <v>59</v>
      </c>
      <c r="V32" s="44" t="s">
        <v>60</v>
      </c>
      <c r="W32" s="43" t="s">
        <v>58</v>
      </c>
      <c r="X32" s="162">
        <f>COUNTIF($K$14:K32,K32)</f>
        <v>0</v>
      </c>
      <c r="Y32" s="162">
        <f>COUNTIF($L$14:L32,L32)</f>
        <v>0</v>
      </c>
      <c r="Z32" s="110"/>
      <c r="AA32" s="24">
        <v>19</v>
      </c>
      <c r="AB32" s="72">
        <f t="shared" si="2"/>
      </c>
      <c r="AC32" s="72">
        <f t="shared" si="3"/>
        <v>0</v>
      </c>
      <c r="AD32" s="72">
        <f t="shared" si="4"/>
        <v>0</v>
      </c>
      <c r="AE32" s="72">
        <f t="shared" si="5"/>
        <v>0</v>
      </c>
      <c r="AF32" s="72">
        <f t="shared" si="6"/>
      </c>
      <c r="AG32" s="72">
        <f t="shared" si="8"/>
      </c>
      <c r="AH32" s="72">
        <f t="shared" si="9"/>
      </c>
      <c r="AI32" s="72">
        <f t="shared" si="10"/>
      </c>
      <c r="AJ32" s="72">
        <f t="shared" si="11"/>
      </c>
      <c r="AK32" s="72">
        <f t="shared" si="12"/>
      </c>
      <c r="AL32" s="72">
        <f>IF(AB32="","",VLOOKUP(AB32,#REF!,6,FALSE))</f>
      </c>
      <c r="AM32" s="72">
        <f>IF(AB32="","",VLOOKUP(AB32,#REF!,5,FALSE))</f>
      </c>
      <c r="AP32" s="92"/>
      <c r="AQ32" s="92"/>
      <c r="AR32" s="92"/>
      <c r="AS32" s="92"/>
      <c r="AT32" s="92"/>
    </row>
    <row r="33" spans="1:46" ht="18" customHeight="1" thickBot="1">
      <c r="A33" s="45">
        <f t="shared" si="0"/>
        <v>0</v>
      </c>
      <c r="B33" s="102">
        <f t="shared" si="7"/>
      </c>
      <c r="C33" s="11"/>
      <c r="D33" s="276"/>
      <c r="E33" s="277"/>
      <c r="F33" s="278"/>
      <c r="G33" s="174">
        <f t="shared" si="1"/>
      </c>
      <c r="H33" s="12"/>
      <c r="I33" s="12"/>
      <c r="J33" s="229"/>
      <c r="K33" s="19"/>
      <c r="L33" s="19"/>
      <c r="M33" s="6"/>
      <c r="N33" s="224"/>
      <c r="O33" s="225"/>
      <c r="P33" s="6"/>
      <c r="R33" s="24">
        <v>20</v>
      </c>
      <c r="T33" s="43" t="s">
        <v>61</v>
      </c>
      <c r="U33" s="44" t="s">
        <v>62</v>
      </c>
      <c r="V33" s="44" t="s">
        <v>63</v>
      </c>
      <c r="W33" s="43" t="s">
        <v>61</v>
      </c>
      <c r="X33" s="162">
        <f>COUNTIF($K$14:K33,K33)</f>
        <v>0</v>
      </c>
      <c r="Y33" s="162">
        <f>COUNTIF($L$14:L33,L33)</f>
        <v>0</v>
      </c>
      <c r="Z33" s="110"/>
      <c r="AA33" s="24">
        <v>20</v>
      </c>
      <c r="AB33" s="72">
        <f t="shared" si="2"/>
      </c>
      <c r="AC33" s="72">
        <f t="shared" si="3"/>
        <v>0</v>
      </c>
      <c r="AD33" s="72">
        <f t="shared" si="4"/>
        <v>0</v>
      </c>
      <c r="AE33" s="72">
        <f t="shared" si="5"/>
        <v>0</v>
      </c>
      <c r="AF33" s="72">
        <f t="shared" si="6"/>
      </c>
      <c r="AG33" s="72">
        <f t="shared" si="8"/>
      </c>
      <c r="AH33" s="72">
        <f t="shared" si="9"/>
      </c>
      <c r="AI33" s="72">
        <f t="shared" si="10"/>
      </c>
      <c r="AJ33" s="72">
        <f t="shared" si="11"/>
      </c>
      <c r="AK33" s="72">
        <f t="shared" si="12"/>
      </c>
      <c r="AL33" s="72">
        <f>IF(AB33="","",VLOOKUP(AB33,#REF!,6,FALSE))</f>
      </c>
      <c r="AM33" s="72">
        <f>IF(AB33="","",VLOOKUP(AB33,#REF!,5,FALSE))</f>
      </c>
      <c r="AP33" s="92"/>
      <c r="AQ33" s="92"/>
      <c r="AR33" s="92"/>
      <c r="AS33" s="92"/>
      <c r="AT33" s="92"/>
    </row>
    <row r="34" spans="1:46" ht="18" customHeight="1">
      <c r="A34" s="45">
        <f t="shared" si="0"/>
        <v>0</v>
      </c>
      <c r="B34" s="99">
        <f t="shared" si="7"/>
      </c>
      <c r="C34" s="4"/>
      <c r="D34" s="266"/>
      <c r="E34" s="267"/>
      <c r="F34" s="268"/>
      <c r="G34" s="171">
        <f t="shared" si="1"/>
      </c>
      <c r="H34" s="5"/>
      <c r="I34" s="5"/>
      <c r="J34" s="229"/>
      <c r="K34" s="19"/>
      <c r="L34" s="19"/>
      <c r="M34" s="6"/>
      <c r="N34" s="224"/>
      <c r="O34" s="225"/>
      <c r="P34" s="6"/>
      <c r="R34" s="24">
        <v>21</v>
      </c>
      <c r="T34" s="43" t="s">
        <v>64</v>
      </c>
      <c r="U34" s="44" t="s">
        <v>65</v>
      </c>
      <c r="V34" s="44" t="s">
        <v>66</v>
      </c>
      <c r="W34" s="43" t="s">
        <v>64</v>
      </c>
      <c r="X34" s="162">
        <f>COUNTIF($K$14:K34,K34)</f>
        <v>0</v>
      </c>
      <c r="Y34" s="162">
        <f>COUNTIF($L$14:L34,L34)</f>
        <v>0</v>
      </c>
      <c r="Z34" s="110"/>
      <c r="AA34" s="24">
        <v>21</v>
      </c>
      <c r="AB34" s="72">
        <f t="shared" si="2"/>
      </c>
      <c r="AC34" s="72">
        <f t="shared" si="3"/>
        <v>0</v>
      </c>
      <c r="AD34" s="72">
        <f t="shared" si="4"/>
        <v>0</v>
      </c>
      <c r="AE34" s="72">
        <f t="shared" si="5"/>
        <v>0</v>
      </c>
      <c r="AF34" s="72">
        <f t="shared" si="6"/>
      </c>
      <c r="AG34" s="72">
        <f t="shared" si="8"/>
      </c>
      <c r="AH34" s="72">
        <f t="shared" si="9"/>
      </c>
      <c r="AI34" s="72">
        <f t="shared" si="10"/>
      </c>
      <c r="AJ34" s="72">
        <f t="shared" si="11"/>
      </c>
      <c r="AK34" s="72">
        <f t="shared" si="12"/>
      </c>
      <c r="AL34" s="72">
        <f>IF(AB34="","",VLOOKUP(AB34,#REF!,6,FALSE))</f>
      </c>
      <c r="AM34" s="72">
        <f>IF(AB34="","",VLOOKUP(AB34,#REF!,5,FALSE))</f>
      </c>
      <c r="AP34" s="195"/>
      <c r="AQ34" s="195"/>
      <c r="AR34" s="195"/>
      <c r="AS34" s="195"/>
      <c r="AT34" s="195"/>
    </row>
    <row r="35" spans="1:46" ht="18" customHeight="1">
      <c r="A35" s="45">
        <f t="shared" si="0"/>
        <v>0</v>
      </c>
      <c r="B35" s="100">
        <f t="shared" si="7"/>
      </c>
      <c r="C35" s="7"/>
      <c r="D35" s="269"/>
      <c r="E35" s="275"/>
      <c r="F35" s="271"/>
      <c r="G35" s="172">
        <f t="shared" si="1"/>
      </c>
      <c r="H35" s="8"/>
      <c r="I35" s="8"/>
      <c r="J35" s="229"/>
      <c r="K35" s="19"/>
      <c r="L35" s="19"/>
      <c r="M35" s="6"/>
      <c r="N35" s="232"/>
      <c r="O35" s="232"/>
      <c r="P35" s="6"/>
      <c r="R35" s="24">
        <v>22</v>
      </c>
      <c r="T35" s="43" t="s">
        <v>67</v>
      </c>
      <c r="U35" s="44" t="s">
        <v>68</v>
      </c>
      <c r="V35" s="44" t="s">
        <v>69</v>
      </c>
      <c r="W35" s="43" t="s">
        <v>67</v>
      </c>
      <c r="X35" s="162">
        <f>COUNTIF($K$14:K35,K35)</f>
        <v>0</v>
      </c>
      <c r="Y35" s="162">
        <f>COUNTIF($L$14:L35,L35)</f>
        <v>0</v>
      </c>
      <c r="Z35" s="110"/>
      <c r="AA35" s="24">
        <v>22</v>
      </c>
      <c r="AB35" s="72">
        <f t="shared" si="2"/>
      </c>
      <c r="AC35" s="72">
        <f t="shared" si="3"/>
        <v>0</v>
      </c>
      <c r="AD35" s="72">
        <f t="shared" si="4"/>
        <v>0</v>
      </c>
      <c r="AE35" s="72">
        <f t="shared" si="5"/>
        <v>0</v>
      </c>
      <c r="AF35" s="72">
        <f t="shared" si="6"/>
      </c>
      <c r="AG35" s="72">
        <f t="shared" si="8"/>
      </c>
      <c r="AH35" s="72">
        <f t="shared" si="9"/>
      </c>
      <c r="AI35" s="72">
        <f t="shared" si="10"/>
      </c>
      <c r="AJ35" s="72">
        <f t="shared" si="11"/>
      </c>
      <c r="AK35" s="72">
        <f t="shared" si="12"/>
      </c>
      <c r="AL35" s="72">
        <f>IF(AB35="","",VLOOKUP(AB35,#REF!,6,FALSE))</f>
      </c>
      <c r="AM35" s="72">
        <f>IF(AB35="","",VLOOKUP(AB35,#REF!,5,FALSE))</f>
      </c>
      <c r="AP35" s="196"/>
      <c r="AQ35" s="196"/>
      <c r="AR35" s="196"/>
      <c r="AS35" s="196"/>
      <c r="AT35" s="196"/>
    </row>
    <row r="36" spans="1:46" ht="18" customHeight="1">
      <c r="A36" s="45">
        <f t="shared" si="0"/>
        <v>0</v>
      </c>
      <c r="B36" s="101">
        <f t="shared" si="7"/>
      </c>
      <c r="C36" s="9"/>
      <c r="D36" s="272"/>
      <c r="E36" s="270"/>
      <c r="F36" s="273"/>
      <c r="G36" s="173">
        <f t="shared" si="1"/>
      </c>
      <c r="H36" s="10"/>
      <c r="I36" s="10"/>
      <c r="J36" s="229"/>
      <c r="K36" s="19"/>
      <c r="L36" s="19"/>
      <c r="M36" s="6"/>
      <c r="N36" s="224"/>
      <c r="O36" s="225"/>
      <c r="P36" s="6"/>
      <c r="R36" s="24">
        <v>23</v>
      </c>
      <c r="T36" s="43" t="s">
        <v>70</v>
      </c>
      <c r="U36" s="44" t="s">
        <v>71</v>
      </c>
      <c r="V36" s="44" t="s">
        <v>72</v>
      </c>
      <c r="W36" s="43" t="s">
        <v>70</v>
      </c>
      <c r="X36" s="162">
        <f>COUNTIF($K$14:K36,K36)</f>
        <v>0</v>
      </c>
      <c r="Y36" s="162">
        <f>COUNTIF($L$14:L36,L36)</f>
        <v>0</v>
      </c>
      <c r="Z36" s="110"/>
      <c r="AA36" s="24">
        <v>23</v>
      </c>
      <c r="AB36" s="72">
        <f t="shared" si="2"/>
      </c>
      <c r="AC36" s="72">
        <f t="shared" si="3"/>
        <v>0</v>
      </c>
      <c r="AD36" s="72">
        <f t="shared" si="4"/>
        <v>0</v>
      </c>
      <c r="AE36" s="72">
        <f t="shared" si="5"/>
        <v>0</v>
      </c>
      <c r="AF36" s="72">
        <f t="shared" si="6"/>
      </c>
      <c r="AG36" s="72">
        <f t="shared" si="8"/>
      </c>
      <c r="AH36" s="72">
        <f t="shared" si="9"/>
      </c>
      <c r="AI36" s="72">
        <f t="shared" si="10"/>
      </c>
      <c r="AJ36" s="72">
        <f t="shared" si="11"/>
      </c>
      <c r="AK36" s="72">
        <f t="shared" si="12"/>
      </c>
      <c r="AL36" s="72">
        <f>IF(AB36="","",VLOOKUP(AB36,#REF!,6,FALSE))</f>
      </c>
      <c r="AM36" s="72">
        <f>IF(AB36="","",VLOOKUP(AB36,#REF!,5,FALSE))</f>
      </c>
      <c r="AP36" s="196"/>
      <c r="AQ36" s="196"/>
      <c r="AR36" s="196"/>
      <c r="AS36" s="196"/>
      <c r="AT36" s="196"/>
    </row>
    <row r="37" spans="1:46" ht="18" customHeight="1">
      <c r="A37" s="45">
        <f t="shared" si="0"/>
        <v>0</v>
      </c>
      <c r="B37" s="100">
        <f t="shared" si="7"/>
      </c>
      <c r="C37" s="7"/>
      <c r="D37" s="274"/>
      <c r="E37" s="275"/>
      <c r="F37" s="271"/>
      <c r="G37" s="172">
        <f t="shared" si="1"/>
      </c>
      <c r="H37" s="8"/>
      <c r="I37" s="8"/>
      <c r="J37" s="229"/>
      <c r="K37" s="19"/>
      <c r="L37" s="19"/>
      <c r="M37" s="6"/>
      <c r="N37" s="224"/>
      <c r="O37" s="225"/>
      <c r="P37" s="6"/>
      <c r="R37" s="24">
        <v>24</v>
      </c>
      <c r="T37" s="43" t="s">
        <v>73</v>
      </c>
      <c r="U37" s="44" t="s">
        <v>74</v>
      </c>
      <c r="V37" s="44" t="s">
        <v>75</v>
      </c>
      <c r="W37" s="43" t="s">
        <v>73</v>
      </c>
      <c r="X37" s="162">
        <f>COUNTIF($K$14:K37,K37)</f>
        <v>0</v>
      </c>
      <c r="Y37" s="162">
        <f>COUNTIF($L$14:L37,L37)</f>
        <v>0</v>
      </c>
      <c r="Z37" s="110"/>
      <c r="AA37" s="24">
        <v>24</v>
      </c>
      <c r="AB37" s="72">
        <f t="shared" si="2"/>
      </c>
      <c r="AC37" s="72">
        <f t="shared" si="3"/>
        <v>0</v>
      </c>
      <c r="AD37" s="72">
        <f t="shared" si="4"/>
        <v>0</v>
      </c>
      <c r="AE37" s="72">
        <f t="shared" si="5"/>
        <v>0</v>
      </c>
      <c r="AF37" s="72">
        <f t="shared" si="6"/>
      </c>
      <c r="AG37" s="72">
        <f t="shared" si="8"/>
      </c>
      <c r="AH37" s="72">
        <f t="shared" si="9"/>
      </c>
      <c r="AI37" s="72">
        <f t="shared" si="10"/>
      </c>
      <c r="AJ37" s="72">
        <f t="shared" si="11"/>
      </c>
      <c r="AK37" s="72">
        <f t="shared" si="12"/>
      </c>
      <c r="AL37" s="72">
        <f>IF(AB37="","",VLOOKUP(AB37,#REF!,6,FALSE))</f>
      </c>
      <c r="AM37" s="72">
        <f>IF(AB37="","",VLOOKUP(AB37,#REF!,5,FALSE))</f>
      </c>
      <c r="AP37" s="196"/>
      <c r="AQ37" s="196"/>
      <c r="AR37" s="196"/>
      <c r="AS37" s="196"/>
      <c r="AT37" s="196"/>
    </row>
    <row r="38" spans="1:46" ht="18" customHeight="1" thickBot="1">
      <c r="A38" s="45">
        <f t="shared" si="0"/>
        <v>0</v>
      </c>
      <c r="B38" s="102">
        <f t="shared" si="7"/>
      </c>
      <c r="C38" s="11"/>
      <c r="D38" s="276"/>
      <c r="E38" s="277"/>
      <c r="F38" s="278"/>
      <c r="G38" s="174">
        <f t="shared" si="1"/>
      </c>
      <c r="H38" s="12"/>
      <c r="I38" s="12"/>
      <c r="J38" s="229"/>
      <c r="K38" s="19"/>
      <c r="L38" s="19"/>
      <c r="M38" s="6"/>
      <c r="N38" s="224"/>
      <c r="O38" s="225"/>
      <c r="P38" s="6"/>
      <c r="R38" s="24">
        <v>25</v>
      </c>
      <c r="T38" s="43" t="s">
        <v>76</v>
      </c>
      <c r="U38" s="44" t="s">
        <v>77</v>
      </c>
      <c r="V38" s="44" t="s">
        <v>78</v>
      </c>
      <c r="W38" s="43" t="s">
        <v>76</v>
      </c>
      <c r="X38" s="162">
        <f>COUNTIF($K$14:K38,K38)</f>
        <v>0</v>
      </c>
      <c r="Y38" s="162">
        <f>COUNTIF($L$14:L38,L38)</f>
        <v>0</v>
      </c>
      <c r="Z38" s="110"/>
      <c r="AA38" s="24">
        <v>25</v>
      </c>
      <c r="AB38" s="72">
        <f t="shared" si="2"/>
      </c>
      <c r="AC38" s="72">
        <f t="shared" si="3"/>
        <v>0</v>
      </c>
      <c r="AD38" s="72">
        <f t="shared" si="4"/>
        <v>0</v>
      </c>
      <c r="AE38" s="72">
        <f t="shared" si="5"/>
        <v>0</v>
      </c>
      <c r="AF38" s="72">
        <f t="shared" si="6"/>
      </c>
      <c r="AG38" s="72">
        <f t="shared" si="8"/>
      </c>
      <c r="AH38" s="72">
        <f t="shared" si="9"/>
      </c>
      <c r="AI38" s="72">
        <f t="shared" si="10"/>
      </c>
      <c r="AJ38" s="72">
        <f t="shared" si="11"/>
      </c>
      <c r="AK38" s="72">
        <f t="shared" si="12"/>
      </c>
      <c r="AL38" s="72">
        <f>IF(AB38="","",VLOOKUP(AB38,#REF!,6,FALSE))</f>
      </c>
      <c r="AM38" s="72">
        <f>IF(AB38="","",VLOOKUP(AB38,#REF!,5,FALSE))</f>
      </c>
      <c r="AP38" s="196"/>
      <c r="AQ38" s="196"/>
      <c r="AR38" s="196"/>
      <c r="AS38" s="196"/>
      <c r="AT38" s="196"/>
    </row>
    <row r="39" spans="1:46" ht="18" customHeight="1">
      <c r="A39" s="45">
        <f t="shared" si="0"/>
        <v>0</v>
      </c>
      <c r="B39" s="99">
        <f t="shared" si="7"/>
      </c>
      <c r="C39" s="4"/>
      <c r="D39" s="266"/>
      <c r="E39" s="267"/>
      <c r="F39" s="268"/>
      <c r="G39" s="171">
        <f t="shared" si="1"/>
      </c>
      <c r="H39" s="5"/>
      <c r="I39" s="5"/>
      <c r="J39" s="229"/>
      <c r="K39" s="19"/>
      <c r="L39" s="19"/>
      <c r="M39" s="6"/>
      <c r="N39" s="221"/>
      <c r="O39" s="225"/>
      <c r="P39" s="6"/>
      <c r="R39" s="24">
        <v>26</v>
      </c>
      <c r="T39" s="43" t="s">
        <v>79</v>
      </c>
      <c r="U39" s="44" t="s">
        <v>80</v>
      </c>
      <c r="V39" s="44" t="s">
        <v>81</v>
      </c>
      <c r="W39" s="43" t="s">
        <v>79</v>
      </c>
      <c r="X39" s="162">
        <f>COUNTIF($K$14:K39,K39)</f>
        <v>0</v>
      </c>
      <c r="Y39" s="162">
        <f>COUNTIF($L$14:L39,L39)</f>
        <v>0</v>
      </c>
      <c r="Z39" s="110"/>
      <c r="AA39" s="24">
        <v>26</v>
      </c>
      <c r="AB39" s="72">
        <f t="shared" si="2"/>
      </c>
      <c r="AC39" s="72">
        <f t="shared" si="3"/>
        <v>0</v>
      </c>
      <c r="AD39" s="72">
        <f t="shared" si="4"/>
        <v>0</v>
      </c>
      <c r="AE39" s="72">
        <f t="shared" si="5"/>
        <v>0</v>
      </c>
      <c r="AF39" s="72">
        <f t="shared" si="6"/>
      </c>
      <c r="AG39" s="72">
        <f t="shared" si="8"/>
      </c>
      <c r="AH39" s="72">
        <f t="shared" si="9"/>
      </c>
      <c r="AI39" s="72">
        <f t="shared" si="10"/>
      </c>
      <c r="AJ39" s="72">
        <f t="shared" si="11"/>
      </c>
      <c r="AK39" s="72">
        <f t="shared" si="12"/>
      </c>
      <c r="AL39" s="72">
        <f>IF(AB39="","",VLOOKUP(AB39,#REF!,6,FALSE))</f>
      </c>
      <c r="AM39" s="72">
        <f>IF(AB39="","",VLOOKUP(AB39,#REF!,5,FALSE))</f>
      </c>
      <c r="AP39" s="196"/>
      <c r="AQ39" s="196"/>
      <c r="AR39" s="196"/>
      <c r="AS39" s="196"/>
      <c r="AT39" s="196"/>
    </row>
    <row r="40" spans="1:46" ht="18" customHeight="1">
      <c r="A40" s="45">
        <f t="shared" si="0"/>
        <v>0</v>
      </c>
      <c r="B40" s="100">
        <f t="shared" si="7"/>
      </c>
      <c r="C40" s="7"/>
      <c r="D40" s="274"/>
      <c r="E40" s="275"/>
      <c r="F40" s="271"/>
      <c r="G40" s="172">
        <f t="shared" si="1"/>
      </c>
      <c r="H40" s="8"/>
      <c r="I40" s="8"/>
      <c r="J40" s="229"/>
      <c r="K40" s="19"/>
      <c r="L40" s="19"/>
      <c r="M40" s="6"/>
      <c r="N40" s="221"/>
      <c r="O40" s="225"/>
      <c r="P40" s="6"/>
      <c r="R40" s="24">
        <v>27</v>
      </c>
      <c r="T40" s="43" t="s">
        <v>82</v>
      </c>
      <c r="U40" s="44" t="s">
        <v>248</v>
      </c>
      <c r="V40" s="44" t="s">
        <v>247</v>
      </c>
      <c r="W40" s="43" t="s">
        <v>82</v>
      </c>
      <c r="X40" s="162">
        <f>COUNTIF($K$14:K40,K40)</f>
        <v>0</v>
      </c>
      <c r="Y40" s="162">
        <f>COUNTIF($L$14:L40,L40)</f>
        <v>0</v>
      </c>
      <c r="Z40" s="110"/>
      <c r="AA40" s="24">
        <v>27</v>
      </c>
      <c r="AB40" s="72">
        <f t="shared" si="2"/>
      </c>
      <c r="AC40" s="72">
        <f t="shared" si="3"/>
        <v>0</v>
      </c>
      <c r="AD40" s="72">
        <f t="shared" si="4"/>
        <v>0</v>
      </c>
      <c r="AE40" s="72">
        <f t="shared" si="5"/>
        <v>0</v>
      </c>
      <c r="AF40" s="72">
        <f t="shared" si="6"/>
      </c>
      <c r="AG40" s="72">
        <f t="shared" si="8"/>
      </c>
      <c r="AH40" s="72">
        <f t="shared" si="9"/>
      </c>
      <c r="AI40" s="72">
        <f t="shared" si="10"/>
      </c>
      <c r="AJ40" s="72">
        <f t="shared" si="11"/>
      </c>
      <c r="AK40" s="72">
        <f t="shared" si="12"/>
      </c>
      <c r="AL40" s="72">
        <f>IF(AB40="","",VLOOKUP(AB40,#REF!,6,FALSE))</f>
      </c>
      <c r="AM40" s="72">
        <f>IF(AB40="","",VLOOKUP(AB40,#REF!,5,FALSE))</f>
      </c>
      <c r="AP40" s="196"/>
      <c r="AQ40" s="196"/>
      <c r="AR40" s="196"/>
      <c r="AS40" s="196"/>
      <c r="AT40" s="196"/>
    </row>
    <row r="41" spans="1:46" ht="18" customHeight="1">
      <c r="A41" s="45">
        <f t="shared" si="0"/>
        <v>0</v>
      </c>
      <c r="B41" s="101">
        <f t="shared" si="7"/>
      </c>
      <c r="C41" s="9"/>
      <c r="D41" s="272"/>
      <c r="E41" s="270"/>
      <c r="F41" s="273"/>
      <c r="G41" s="173">
        <f t="shared" si="1"/>
      </c>
      <c r="H41" s="10"/>
      <c r="I41" s="10"/>
      <c r="J41" s="229"/>
      <c r="K41" s="19"/>
      <c r="L41" s="19"/>
      <c r="M41" s="6"/>
      <c r="N41" s="221"/>
      <c r="O41" s="225"/>
      <c r="P41" s="6"/>
      <c r="R41" s="24">
        <v>28</v>
      </c>
      <c r="T41" s="43" t="s">
        <v>83</v>
      </c>
      <c r="U41" s="108" t="s">
        <v>249</v>
      </c>
      <c r="V41" s="108" t="s">
        <v>249</v>
      </c>
      <c r="W41" s="43" t="s">
        <v>83</v>
      </c>
      <c r="X41" s="162">
        <f>COUNTIF($K$14:K41,K41)</f>
        <v>0</v>
      </c>
      <c r="Y41" s="162">
        <f>COUNTIF($L$14:L41,L41)</f>
        <v>0</v>
      </c>
      <c r="Z41" s="110"/>
      <c r="AA41" s="24">
        <v>28</v>
      </c>
      <c r="AB41" s="72">
        <f t="shared" si="2"/>
      </c>
      <c r="AC41" s="72">
        <f t="shared" si="3"/>
        <v>0</v>
      </c>
      <c r="AD41" s="72">
        <f t="shared" si="4"/>
        <v>0</v>
      </c>
      <c r="AE41" s="72">
        <f t="shared" si="5"/>
        <v>0</v>
      </c>
      <c r="AF41" s="72">
        <f t="shared" si="6"/>
      </c>
      <c r="AG41" s="72">
        <f t="shared" si="8"/>
      </c>
      <c r="AH41" s="72">
        <f t="shared" si="9"/>
      </c>
      <c r="AI41" s="72">
        <f t="shared" si="10"/>
      </c>
      <c r="AJ41" s="72">
        <f t="shared" si="11"/>
      </c>
      <c r="AK41" s="72">
        <f t="shared" si="12"/>
      </c>
      <c r="AL41" s="72">
        <f>IF(AB41="","",VLOOKUP(AB41,#REF!,6,FALSE))</f>
      </c>
      <c r="AM41" s="72">
        <f>IF(AB41="","",VLOOKUP(AB41,#REF!,5,FALSE))</f>
      </c>
      <c r="AP41" s="196"/>
      <c r="AQ41" s="196"/>
      <c r="AR41" s="196"/>
      <c r="AS41" s="196"/>
      <c r="AT41" s="196"/>
    </row>
    <row r="42" spans="1:46" ht="18" customHeight="1">
      <c r="A42" s="45">
        <f t="shared" si="0"/>
        <v>0</v>
      </c>
      <c r="B42" s="100">
        <f t="shared" si="7"/>
      </c>
      <c r="C42" s="7"/>
      <c r="D42" s="269"/>
      <c r="E42" s="275"/>
      <c r="F42" s="271"/>
      <c r="G42" s="172">
        <f t="shared" si="1"/>
      </c>
      <c r="H42" s="8"/>
      <c r="I42" s="8"/>
      <c r="J42" s="229"/>
      <c r="K42" s="19"/>
      <c r="L42" s="19"/>
      <c r="M42" s="6"/>
      <c r="N42" s="221"/>
      <c r="O42" s="225"/>
      <c r="P42" s="6"/>
      <c r="T42" s="43" t="s">
        <v>84</v>
      </c>
      <c r="U42" s="44" t="s">
        <v>85</v>
      </c>
      <c r="V42" s="44" t="s">
        <v>246</v>
      </c>
      <c r="W42" s="43" t="s">
        <v>84</v>
      </c>
      <c r="X42" s="162">
        <f>COUNTIF($K$14:K42,K42)</f>
        <v>0</v>
      </c>
      <c r="Y42" s="162">
        <f>COUNTIF($L$14:L42,L42)</f>
        <v>0</v>
      </c>
      <c r="Z42" s="110"/>
      <c r="AA42" s="24">
        <v>29</v>
      </c>
      <c r="AB42" s="72">
        <f t="shared" si="2"/>
      </c>
      <c r="AC42" s="72">
        <f t="shared" si="3"/>
        <v>0</v>
      </c>
      <c r="AD42" s="72">
        <f t="shared" si="4"/>
        <v>0</v>
      </c>
      <c r="AE42" s="72">
        <f t="shared" si="5"/>
        <v>0</v>
      </c>
      <c r="AF42" s="72">
        <f t="shared" si="6"/>
      </c>
      <c r="AG42" s="72">
        <f t="shared" si="8"/>
      </c>
      <c r="AH42" s="72">
        <f t="shared" si="9"/>
      </c>
      <c r="AI42" s="72">
        <f t="shared" si="10"/>
      </c>
      <c r="AJ42" s="72">
        <f t="shared" si="11"/>
      </c>
      <c r="AK42" s="72">
        <f t="shared" si="12"/>
      </c>
      <c r="AL42" s="72">
        <f>IF(AB42="","",VLOOKUP(AB42,#REF!,6,FALSE))</f>
      </c>
      <c r="AM42" s="72">
        <f>IF(AB42="","",VLOOKUP(AB42,#REF!,5,FALSE))</f>
      </c>
      <c r="AP42" s="219"/>
      <c r="AQ42" s="220"/>
      <c r="AR42" s="220"/>
      <c r="AS42" s="220"/>
      <c r="AT42" s="220"/>
    </row>
    <row r="43" spans="1:46" ht="18" customHeight="1" thickBot="1">
      <c r="A43" s="45">
        <f t="shared" si="0"/>
        <v>0</v>
      </c>
      <c r="B43" s="102">
        <f t="shared" si="7"/>
      </c>
      <c r="C43" s="11"/>
      <c r="D43" s="276"/>
      <c r="E43" s="277"/>
      <c r="F43" s="278"/>
      <c r="G43" s="174">
        <f t="shared" si="1"/>
      </c>
      <c r="H43" s="12"/>
      <c r="I43" s="12"/>
      <c r="J43" s="229"/>
      <c r="K43" s="19"/>
      <c r="L43" s="19"/>
      <c r="M43" s="6"/>
      <c r="N43" s="221"/>
      <c r="O43" s="225"/>
      <c r="P43" s="6"/>
      <c r="T43" s="43" t="s">
        <v>86</v>
      </c>
      <c r="U43" s="108" t="s">
        <v>249</v>
      </c>
      <c r="V43" s="108" t="s">
        <v>249</v>
      </c>
      <c r="W43" s="43" t="s">
        <v>86</v>
      </c>
      <c r="X43" s="162">
        <f>COUNTIF($K$14:K43,K43)</f>
        <v>0</v>
      </c>
      <c r="Y43" s="162">
        <f>COUNTIF($L$14:L43,L43)</f>
        <v>0</v>
      </c>
      <c r="Z43" s="110"/>
      <c r="AA43" s="24">
        <v>30</v>
      </c>
      <c r="AB43" s="72">
        <f t="shared" si="2"/>
      </c>
      <c r="AC43" s="72">
        <f t="shared" si="3"/>
        <v>0</v>
      </c>
      <c r="AD43" s="72">
        <f t="shared" si="4"/>
        <v>0</v>
      </c>
      <c r="AE43" s="72">
        <f t="shared" si="5"/>
        <v>0</v>
      </c>
      <c r="AF43" s="72">
        <f t="shared" si="6"/>
      </c>
      <c r="AG43" s="72">
        <f t="shared" si="8"/>
      </c>
      <c r="AH43" s="72">
        <f t="shared" si="9"/>
      </c>
      <c r="AI43" s="72">
        <f t="shared" si="10"/>
      </c>
      <c r="AJ43" s="72">
        <f t="shared" si="11"/>
      </c>
      <c r="AK43" s="72">
        <f t="shared" si="12"/>
      </c>
      <c r="AL43" s="72">
        <f>IF(AB43="","",VLOOKUP(AB43,#REF!,6,FALSE))</f>
      </c>
      <c r="AM43" s="72">
        <f>IF(AB43="","",VLOOKUP(AB43,#REF!,5,FALSE))</f>
      </c>
      <c r="AP43"/>
      <c r="AQ43"/>
      <c r="AR43"/>
      <c r="AS43"/>
      <c r="AT43"/>
    </row>
    <row r="44" spans="1:46" ht="18" customHeight="1">
      <c r="A44" s="45">
        <f t="shared" si="0"/>
        <v>0</v>
      </c>
      <c r="B44" s="99">
        <f t="shared" si="7"/>
      </c>
      <c r="C44" s="4"/>
      <c r="D44" s="266"/>
      <c r="E44" s="267"/>
      <c r="F44" s="268"/>
      <c r="G44" s="171">
        <f t="shared" si="1"/>
      </c>
      <c r="H44" s="5"/>
      <c r="I44" s="5"/>
      <c r="J44" s="229"/>
      <c r="K44" s="19"/>
      <c r="L44" s="19"/>
      <c r="M44" s="6"/>
      <c r="N44" s="6"/>
      <c r="O44" s="6"/>
      <c r="P44" s="6"/>
      <c r="T44" s="43" t="s">
        <v>87</v>
      </c>
      <c r="U44" s="44" t="s">
        <v>88</v>
      </c>
      <c r="V44" s="44" t="s">
        <v>89</v>
      </c>
      <c r="W44" s="43" t="s">
        <v>87</v>
      </c>
      <c r="X44" s="162">
        <f>COUNTIF($K$14:K44,K44)</f>
        <v>0</v>
      </c>
      <c r="Y44" s="162">
        <f>COUNTIF($L$14:L44,L44)</f>
        <v>0</v>
      </c>
      <c r="Z44" s="110"/>
      <c r="AA44" s="24">
        <v>31</v>
      </c>
      <c r="AB44" s="72">
        <f t="shared" si="2"/>
      </c>
      <c r="AC44" s="72">
        <f t="shared" si="3"/>
        <v>0</v>
      </c>
      <c r="AD44" s="72">
        <f t="shared" si="4"/>
        <v>0</v>
      </c>
      <c r="AE44" s="72">
        <f t="shared" si="5"/>
        <v>0</v>
      </c>
      <c r="AF44" s="72">
        <f t="shared" si="6"/>
      </c>
      <c r="AG44" s="72">
        <f t="shared" si="8"/>
      </c>
      <c r="AH44" s="72">
        <f t="shared" si="9"/>
      </c>
      <c r="AI44" s="72">
        <f t="shared" si="10"/>
      </c>
      <c r="AJ44" s="72">
        <f t="shared" si="11"/>
      </c>
      <c r="AK44" s="72">
        <f t="shared" si="12"/>
      </c>
      <c r="AL44" s="72">
        <f>IF(AB44="","",VLOOKUP(AB44,#REF!,6,FALSE))</f>
      </c>
      <c r="AM44" s="72">
        <f>IF(AB44="","",VLOOKUP(AB44,#REF!,5,FALSE))</f>
      </c>
      <c r="AP44"/>
      <c r="AQ44"/>
      <c r="AR44"/>
      <c r="AS44"/>
      <c r="AT44"/>
    </row>
    <row r="45" spans="1:46" ht="18" customHeight="1">
      <c r="A45" s="45">
        <f t="shared" si="0"/>
        <v>0</v>
      </c>
      <c r="B45" s="100">
        <f t="shared" si="7"/>
      </c>
      <c r="C45" s="7"/>
      <c r="D45" s="274"/>
      <c r="E45" s="275"/>
      <c r="F45" s="271"/>
      <c r="G45" s="172">
        <f t="shared" si="1"/>
      </c>
      <c r="H45" s="8"/>
      <c r="I45" s="8"/>
      <c r="J45" s="229"/>
      <c r="K45" s="19"/>
      <c r="L45" s="19"/>
      <c r="M45" s="6"/>
      <c r="N45" s="6"/>
      <c r="O45" s="6"/>
      <c r="P45" s="6"/>
      <c r="T45" s="43" t="s">
        <v>90</v>
      </c>
      <c r="U45" s="44" t="s">
        <v>91</v>
      </c>
      <c r="V45" s="44" t="s">
        <v>92</v>
      </c>
      <c r="W45" s="43" t="s">
        <v>90</v>
      </c>
      <c r="X45" s="162">
        <f>COUNTIF($K$14:K45,K45)</f>
        <v>0</v>
      </c>
      <c r="Y45" s="162">
        <f>COUNTIF($L$14:L45,L45)</f>
        <v>0</v>
      </c>
      <c r="Z45" s="110"/>
      <c r="AA45" s="24">
        <v>32</v>
      </c>
      <c r="AB45" s="72">
        <f t="shared" si="2"/>
      </c>
      <c r="AC45" s="72">
        <f t="shared" si="3"/>
        <v>0</v>
      </c>
      <c r="AD45" s="72">
        <f t="shared" si="4"/>
        <v>0</v>
      </c>
      <c r="AE45" s="72">
        <f t="shared" si="5"/>
        <v>0</v>
      </c>
      <c r="AF45" s="72">
        <f t="shared" si="6"/>
      </c>
      <c r="AG45" s="72">
        <f t="shared" si="8"/>
      </c>
      <c r="AH45" s="72">
        <f t="shared" si="9"/>
      </c>
      <c r="AI45" s="72">
        <f t="shared" si="10"/>
      </c>
      <c r="AJ45" s="72">
        <f t="shared" si="11"/>
      </c>
      <c r="AK45" s="72">
        <f t="shared" si="12"/>
      </c>
      <c r="AL45" s="72">
        <f>IF(AB45="","",VLOOKUP(AB45,#REF!,6,FALSE))</f>
      </c>
      <c r="AM45" s="72">
        <f>IF(AB45="","",VLOOKUP(AB45,#REF!,5,FALSE))</f>
      </c>
      <c r="AP45"/>
      <c r="AQ45"/>
      <c r="AR45"/>
      <c r="AS45"/>
      <c r="AT45"/>
    </row>
    <row r="46" spans="1:46" ht="18" customHeight="1">
      <c r="A46" s="45">
        <f aca="true" t="shared" si="13" ref="A46:A73">IF(D46="",0,COUNTIF($D$14:$D$73,D46))</f>
        <v>0</v>
      </c>
      <c r="B46" s="101">
        <f t="shared" si="7"/>
      </c>
      <c r="C46" s="9"/>
      <c r="D46" s="272"/>
      <c r="E46" s="270"/>
      <c r="F46" s="273"/>
      <c r="G46" s="173">
        <f aca="true" t="shared" si="14" ref="G46:G73">IF(C46="","",$H$10)</f>
      </c>
      <c r="H46" s="10"/>
      <c r="I46" s="10"/>
      <c r="J46" s="229"/>
      <c r="K46" s="19"/>
      <c r="L46" s="19"/>
      <c r="M46" s="6"/>
      <c r="N46" s="6"/>
      <c r="O46" s="6"/>
      <c r="P46" s="6"/>
      <c r="T46" s="43" t="s">
        <v>93</v>
      </c>
      <c r="U46" s="44" t="s">
        <v>94</v>
      </c>
      <c r="V46" s="44" t="s">
        <v>95</v>
      </c>
      <c r="W46" s="43" t="s">
        <v>93</v>
      </c>
      <c r="X46" s="162">
        <f>COUNTIF($K$14:K46,K46)</f>
        <v>0</v>
      </c>
      <c r="Y46" s="162">
        <f>COUNTIF($L$14:L46,L46)</f>
        <v>0</v>
      </c>
      <c r="Z46" s="110"/>
      <c r="AA46" s="24">
        <v>33</v>
      </c>
      <c r="AB46" s="72">
        <f aca="true" t="shared" si="15" ref="AB46:AB73">IF(C46="","",C46)</f>
      </c>
      <c r="AC46" s="72">
        <f aca="true" t="shared" si="16" ref="AC46:AC73">D46</f>
        <v>0</v>
      </c>
      <c r="AD46" s="72">
        <f aca="true" t="shared" si="17" ref="AD46:AD73">E46</f>
        <v>0</v>
      </c>
      <c r="AE46" s="72">
        <f aca="true" t="shared" si="18" ref="AE46:AE73">F46</f>
        <v>0</v>
      </c>
      <c r="AF46" s="72">
        <f aca="true" t="shared" si="19" ref="AF46:AF73">G46</f>
      </c>
      <c r="AG46" s="72">
        <f t="shared" si="8"/>
      </c>
      <c r="AH46" s="72">
        <f t="shared" si="9"/>
      </c>
      <c r="AI46" s="72">
        <f t="shared" si="10"/>
      </c>
      <c r="AJ46" s="72">
        <f t="shared" si="11"/>
      </c>
      <c r="AK46" s="72">
        <f t="shared" si="12"/>
      </c>
      <c r="AL46" s="72">
        <f>IF(AB46="","",VLOOKUP(AB46,#REF!,6,FALSE))</f>
      </c>
      <c r="AM46" s="72">
        <f>IF(AB46="","",VLOOKUP(AB46,#REF!,5,FALSE))</f>
      </c>
      <c r="AP46"/>
      <c r="AQ46"/>
      <c r="AR46"/>
      <c r="AS46"/>
      <c r="AT46"/>
    </row>
    <row r="47" spans="1:46" ht="18" customHeight="1">
      <c r="A47" s="45">
        <f t="shared" si="13"/>
        <v>0</v>
      </c>
      <c r="B47" s="100">
        <f aca="true" t="shared" si="20" ref="B47:B73">IF(D47="","",B46+1)</f>
      </c>
      <c r="C47" s="7"/>
      <c r="D47" s="269"/>
      <c r="E47" s="275"/>
      <c r="F47" s="271"/>
      <c r="G47" s="172">
        <f t="shared" si="14"/>
      </c>
      <c r="H47" s="8"/>
      <c r="I47" s="8"/>
      <c r="J47" s="229"/>
      <c r="K47" s="19"/>
      <c r="L47" s="19"/>
      <c r="M47" s="6"/>
      <c r="N47" s="6"/>
      <c r="O47" s="6"/>
      <c r="P47" s="6"/>
      <c r="T47" s="43" t="s">
        <v>96</v>
      </c>
      <c r="U47" s="44" t="s">
        <v>177</v>
      </c>
      <c r="V47" s="44" t="s">
        <v>178</v>
      </c>
      <c r="W47" s="43" t="s">
        <v>96</v>
      </c>
      <c r="X47" s="162">
        <f>COUNTIF($K$14:K47,K47)</f>
        <v>0</v>
      </c>
      <c r="Y47" s="162">
        <f>COUNTIF($L$14:L47,L47)</f>
        <v>0</v>
      </c>
      <c r="Z47" s="110"/>
      <c r="AA47" s="24">
        <v>34</v>
      </c>
      <c r="AB47" s="72">
        <f t="shared" si="15"/>
      </c>
      <c r="AC47" s="72">
        <f t="shared" si="16"/>
        <v>0</v>
      </c>
      <c r="AD47" s="72">
        <f t="shared" si="17"/>
        <v>0</v>
      </c>
      <c r="AE47" s="72">
        <f t="shared" si="18"/>
        <v>0</v>
      </c>
      <c r="AF47" s="72">
        <f t="shared" si="19"/>
      </c>
      <c r="AG47" s="72">
        <f t="shared" si="8"/>
      </c>
      <c r="AH47" s="72">
        <f t="shared" si="9"/>
      </c>
      <c r="AI47" s="72">
        <f t="shared" si="10"/>
      </c>
      <c r="AJ47" s="72">
        <f t="shared" si="11"/>
      </c>
      <c r="AK47" s="72">
        <f t="shared" si="12"/>
      </c>
      <c r="AL47" s="72">
        <f>IF(AB47="","",VLOOKUP(AB47,#REF!,6,FALSE))</f>
      </c>
      <c r="AM47" s="72">
        <f>IF(AB47="","",VLOOKUP(AB47,#REF!,5,FALSE))</f>
      </c>
      <c r="AP47"/>
      <c r="AQ47"/>
      <c r="AR47"/>
      <c r="AS47"/>
      <c r="AT47"/>
    </row>
    <row r="48" spans="1:46" ht="18" customHeight="1" thickBot="1">
      <c r="A48" s="45">
        <f t="shared" si="13"/>
        <v>0</v>
      </c>
      <c r="B48" s="102">
        <f t="shared" si="20"/>
      </c>
      <c r="C48" s="11"/>
      <c r="D48" s="276"/>
      <c r="E48" s="277"/>
      <c r="F48" s="278"/>
      <c r="G48" s="174">
        <f t="shared" si="14"/>
      </c>
      <c r="H48" s="12"/>
      <c r="I48" s="12"/>
      <c r="J48" s="229"/>
      <c r="K48" s="19"/>
      <c r="L48" s="19"/>
      <c r="M48" s="6"/>
      <c r="N48" s="6"/>
      <c r="O48" s="6"/>
      <c r="P48" s="6"/>
      <c r="T48" s="43" t="s">
        <v>97</v>
      </c>
      <c r="U48" s="44" t="s">
        <v>98</v>
      </c>
      <c r="V48" s="44" t="s">
        <v>99</v>
      </c>
      <c r="W48" s="43" t="s">
        <v>97</v>
      </c>
      <c r="X48" s="162">
        <f>COUNTIF($K$14:K48,K48)</f>
        <v>0</v>
      </c>
      <c r="Y48" s="162">
        <f>COUNTIF($L$14:L48,L48)</f>
        <v>0</v>
      </c>
      <c r="Z48" s="110"/>
      <c r="AA48" s="24">
        <v>35</v>
      </c>
      <c r="AB48" s="72">
        <f t="shared" si="15"/>
      </c>
      <c r="AC48" s="72">
        <f t="shared" si="16"/>
        <v>0</v>
      </c>
      <c r="AD48" s="72">
        <f t="shared" si="17"/>
        <v>0</v>
      </c>
      <c r="AE48" s="72">
        <f t="shared" si="18"/>
        <v>0</v>
      </c>
      <c r="AF48" s="72">
        <f t="shared" si="19"/>
      </c>
      <c r="AG48" s="72">
        <f t="shared" si="8"/>
      </c>
      <c r="AH48" s="72">
        <f t="shared" si="9"/>
      </c>
      <c r="AI48" s="72">
        <f t="shared" si="10"/>
      </c>
      <c r="AJ48" s="72">
        <f t="shared" si="11"/>
      </c>
      <c r="AK48" s="72">
        <f t="shared" si="12"/>
      </c>
      <c r="AL48" s="72">
        <f>IF(AB48="","",VLOOKUP(AB48,#REF!,6,FALSE))</f>
      </c>
      <c r="AM48" s="72">
        <f>IF(AB48="","",VLOOKUP(AB48,#REF!,5,FALSE))</f>
      </c>
      <c r="AP48"/>
      <c r="AQ48"/>
      <c r="AR48"/>
      <c r="AS48"/>
      <c r="AT48"/>
    </row>
    <row r="49" spans="1:46" ht="18" customHeight="1">
      <c r="A49" s="45">
        <f t="shared" si="13"/>
        <v>0</v>
      </c>
      <c r="B49" s="99">
        <f t="shared" si="20"/>
      </c>
      <c r="C49" s="4"/>
      <c r="D49" s="266"/>
      <c r="E49" s="267"/>
      <c r="F49" s="268"/>
      <c r="G49" s="171">
        <f t="shared" si="14"/>
      </c>
      <c r="H49" s="5"/>
      <c r="I49" s="5"/>
      <c r="J49" s="229"/>
      <c r="K49" s="19"/>
      <c r="L49" s="19"/>
      <c r="M49" s="6"/>
      <c r="N49" s="6"/>
      <c r="O49" s="6"/>
      <c r="P49" s="6"/>
      <c r="T49" s="43" t="s">
        <v>100</v>
      </c>
      <c r="U49" s="44" t="s">
        <v>223</v>
      </c>
      <c r="V49" s="44" t="s">
        <v>224</v>
      </c>
      <c r="W49" s="43" t="s">
        <v>100</v>
      </c>
      <c r="X49" s="162">
        <f>COUNTIF($K$14:K49,K49)</f>
        <v>0</v>
      </c>
      <c r="Y49" s="162">
        <f>COUNTIF($L$14:L49,L49)</f>
        <v>0</v>
      </c>
      <c r="Z49" s="110"/>
      <c r="AA49" s="24">
        <v>36</v>
      </c>
      <c r="AB49" s="72">
        <f t="shared" si="15"/>
      </c>
      <c r="AC49" s="72">
        <f t="shared" si="16"/>
        <v>0</v>
      </c>
      <c r="AD49" s="72">
        <f t="shared" si="17"/>
        <v>0</v>
      </c>
      <c r="AE49" s="72">
        <f t="shared" si="18"/>
        <v>0</v>
      </c>
      <c r="AF49" s="72">
        <f t="shared" si="19"/>
      </c>
      <c r="AG49" s="72">
        <f t="shared" si="8"/>
      </c>
      <c r="AH49" s="72">
        <f t="shared" si="9"/>
      </c>
      <c r="AI49" s="72">
        <f t="shared" si="10"/>
      </c>
      <c r="AJ49" s="72">
        <f t="shared" si="11"/>
      </c>
      <c r="AK49" s="72">
        <f t="shared" si="12"/>
      </c>
      <c r="AL49" s="72">
        <f>IF(AB49="","",VLOOKUP(AB49,#REF!,6,FALSE))</f>
      </c>
      <c r="AM49" s="72">
        <f>IF(AB49="","",VLOOKUP(AB49,#REF!,5,FALSE))</f>
      </c>
      <c r="AP49"/>
      <c r="AQ49"/>
      <c r="AR49"/>
      <c r="AS49"/>
      <c r="AT49"/>
    </row>
    <row r="50" spans="1:46" ht="18" customHeight="1">
      <c r="A50" s="45">
        <f t="shared" si="13"/>
        <v>0</v>
      </c>
      <c r="B50" s="100">
        <f t="shared" si="20"/>
      </c>
      <c r="C50" s="7"/>
      <c r="D50" s="274"/>
      <c r="E50" s="275"/>
      <c r="F50" s="271"/>
      <c r="G50" s="172">
        <f t="shared" si="14"/>
      </c>
      <c r="H50" s="8"/>
      <c r="I50" s="8"/>
      <c r="J50" s="229"/>
      <c r="K50" s="19"/>
      <c r="L50" s="19"/>
      <c r="M50" s="6"/>
      <c r="N50" s="6"/>
      <c r="O50" s="6"/>
      <c r="P50" s="6"/>
      <c r="T50" s="43" t="s">
        <v>101</v>
      </c>
      <c r="U50" s="108" t="s">
        <v>249</v>
      </c>
      <c r="V50" s="108" t="s">
        <v>249</v>
      </c>
      <c r="W50" s="43" t="s">
        <v>101</v>
      </c>
      <c r="X50" s="162">
        <f>COUNTIF($K$14:K50,K50)</f>
        <v>0</v>
      </c>
      <c r="Y50" s="162">
        <f>COUNTIF($L$14:L50,L50)</f>
        <v>0</v>
      </c>
      <c r="Z50" s="110"/>
      <c r="AA50" s="24">
        <v>37</v>
      </c>
      <c r="AB50" s="72">
        <f t="shared" si="15"/>
      </c>
      <c r="AC50" s="72">
        <f t="shared" si="16"/>
        <v>0</v>
      </c>
      <c r="AD50" s="72">
        <f t="shared" si="17"/>
        <v>0</v>
      </c>
      <c r="AE50" s="72">
        <f t="shared" si="18"/>
        <v>0</v>
      </c>
      <c r="AF50" s="72">
        <f t="shared" si="19"/>
      </c>
      <c r="AG50" s="72">
        <f t="shared" si="8"/>
      </c>
      <c r="AH50" s="72">
        <f t="shared" si="9"/>
      </c>
      <c r="AI50" s="72">
        <f t="shared" si="10"/>
      </c>
      <c r="AJ50" s="72">
        <f t="shared" si="11"/>
      </c>
      <c r="AK50" s="72">
        <f t="shared" si="12"/>
      </c>
      <c r="AL50" s="72">
        <f>IF(AB50="","",VLOOKUP(AB50,#REF!,6,FALSE))</f>
      </c>
      <c r="AM50" s="72">
        <f>IF(AB50="","",VLOOKUP(AB50,#REF!,5,FALSE))</f>
      </c>
      <c r="AP50"/>
      <c r="AQ50"/>
      <c r="AR50"/>
      <c r="AS50"/>
      <c r="AT50"/>
    </row>
    <row r="51" spans="1:39" ht="18" customHeight="1">
      <c r="A51" s="45">
        <f t="shared" si="13"/>
        <v>0</v>
      </c>
      <c r="B51" s="101">
        <f t="shared" si="20"/>
      </c>
      <c r="C51" s="9"/>
      <c r="D51" s="272"/>
      <c r="E51" s="270"/>
      <c r="F51" s="273"/>
      <c r="G51" s="173">
        <f t="shared" si="14"/>
      </c>
      <c r="H51" s="10"/>
      <c r="I51" s="10"/>
      <c r="J51" s="229"/>
      <c r="K51" s="19"/>
      <c r="L51" s="19"/>
      <c r="M51" s="6"/>
      <c r="N51" s="6"/>
      <c r="O51" s="6"/>
      <c r="P51" s="6"/>
      <c r="T51" s="43" t="s">
        <v>102</v>
      </c>
      <c r="U51" s="108" t="s">
        <v>249</v>
      </c>
      <c r="V51" s="108" t="s">
        <v>251</v>
      </c>
      <c r="W51" s="43" t="s">
        <v>102</v>
      </c>
      <c r="X51" s="162">
        <f>COUNTIF($K$14:K51,K51)</f>
        <v>0</v>
      </c>
      <c r="Y51" s="162">
        <f>COUNTIF($L$14:L51,L51)</f>
        <v>0</v>
      </c>
      <c r="Z51" s="110"/>
      <c r="AA51" s="24">
        <v>38</v>
      </c>
      <c r="AB51" s="72">
        <f t="shared" si="15"/>
      </c>
      <c r="AC51" s="72">
        <f t="shared" si="16"/>
        <v>0</v>
      </c>
      <c r="AD51" s="72">
        <f t="shared" si="17"/>
        <v>0</v>
      </c>
      <c r="AE51" s="72">
        <f t="shared" si="18"/>
        <v>0</v>
      </c>
      <c r="AF51" s="72">
        <f t="shared" si="19"/>
      </c>
      <c r="AG51" s="72">
        <f t="shared" si="8"/>
      </c>
      <c r="AH51" s="72">
        <f t="shared" si="9"/>
      </c>
      <c r="AI51" s="72">
        <f t="shared" si="10"/>
      </c>
      <c r="AJ51" s="72">
        <f t="shared" si="11"/>
      </c>
      <c r="AK51" s="72">
        <f t="shared" si="12"/>
      </c>
      <c r="AL51" s="72">
        <f>IF(AB51="","",VLOOKUP(AB51,#REF!,6,FALSE))</f>
      </c>
      <c r="AM51" s="72">
        <f>IF(AB51="","",VLOOKUP(AB51,#REF!,5,FALSE))</f>
      </c>
    </row>
    <row r="52" spans="1:39" ht="18" customHeight="1">
      <c r="A52" s="45">
        <f t="shared" si="13"/>
        <v>0</v>
      </c>
      <c r="B52" s="100">
        <f t="shared" si="20"/>
      </c>
      <c r="C52" s="7"/>
      <c r="D52" s="274"/>
      <c r="E52" s="275"/>
      <c r="F52" s="271"/>
      <c r="G52" s="172">
        <f t="shared" si="14"/>
      </c>
      <c r="H52" s="8"/>
      <c r="I52" s="8"/>
      <c r="J52" s="229"/>
      <c r="K52" s="19"/>
      <c r="L52" s="19"/>
      <c r="M52" s="6"/>
      <c r="N52" s="6"/>
      <c r="O52" s="6"/>
      <c r="P52" s="6"/>
      <c r="T52" s="43" t="s">
        <v>103</v>
      </c>
      <c r="U52" s="44" t="s">
        <v>271</v>
      </c>
      <c r="V52" s="44" t="s">
        <v>272</v>
      </c>
      <c r="W52" s="43" t="s">
        <v>103</v>
      </c>
      <c r="X52" s="162">
        <f>COUNTIF($K$14:K52,K52)</f>
        <v>0</v>
      </c>
      <c r="Y52" s="162">
        <f>COUNTIF($L$14:L52,L52)</f>
        <v>0</v>
      </c>
      <c r="Z52" s="110"/>
      <c r="AA52" s="24">
        <v>39</v>
      </c>
      <c r="AB52" s="72">
        <f t="shared" si="15"/>
      </c>
      <c r="AC52" s="72">
        <f t="shared" si="16"/>
        <v>0</v>
      </c>
      <c r="AD52" s="72">
        <f t="shared" si="17"/>
        <v>0</v>
      </c>
      <c r="AE52" s="72">
        <f t="shared" si="18"/>
        <v>0</v>
      </c>
      <c r="AF52" s="72">
        <f t="shared" si="19"/>
      </c>
      <c r="AG52" s="72">
        <f t="shared" si="8"/>
      </c>
      <c r="AH52" s="72">
        <f t="shared" si="9"/>
      </c>
      <c r="AI52" s="72">
        <f t="shared" si="10"/>
      </c>
      <c r="AJ52" s="72">
        <f t="shared" si="11"/>
      </c>
      <c r="AK52" s="72">
        <f t="shared" si="12"/>
      </c>
      <c r="AL52" s="72">
        <f>IF(AB52="","",VLOOKUP(AB52,#REF!,6,FALSE))</f>
      </c>
      <c r="AM52" s="72">
        <f>IF(AB52="","",VLOOKUP(AB52,#REF!,5,FALSE))</f>
      </c>
    </row>
    <row r="53" spans="1:39" ht="18" customHeight="1" thickBot="1">
      <c r="A53" s="45">
        <f t="shared" si="13"/>
        <v>0</v>
      </c>
      <c r="B53" s="103">
        <f t="shared" si="20"/>
      </c>
      <c r="C53" s="21"/>
      <c r="D53" s="282"/>
      <c r="E53" s="283"/>
      <c r="F53" s="284"/>
      <c r="G53" s="176">
        <f t="shared" si="14"/>
      </c>
      <c r="H53" s="22"/>
      <c r="I53" s="291"/>
      <c r="J53" s="229"/>
      <c r="K53" s="19"/>
      <c r="L53" s="19"/>
      <c r="M53" s="6"/>
      <c r="N53" s="6"/>
      <c r="O53" s="6"/>
      <c r="P53" s="6"/>
      <c r="T53" s="43" t="s">
        <v>104</v>
      </c>
      <c r="U53" s="108" t="s">
        <v>249</v>
      </c>
      <c r="V53" s="108" t="s">
        <v>249</v>
      </c>
      <c r="W53" s="43" t="s">
        <v>104</v>
      </c>
      <c r="X53" s="162">
        <f>COUNTIF($K$14:K53,K53)</f>
        <v>0</v>
      </c>
      <c r="Y53" s="162">
        <f>COUNTIF($L$14:L53,L53)</f>
        <v>0</v>
      </c>
      <c r="Z53" s="110"/>
      <c r="AA53" s="24">
        <v>40</v>
      </c>
      <c r="AB53" s="72">
        <f t="shared" si="15"/>
      </c>
      <c r="AC53" s="72">
        <f t="shared" si="16"/>
        <v>0</v>
      </c>
      <c r="AD53" s="72">
        <f t="shared" si="17"/>
        <v>0</v>
      </c>
      <c r="AE53" s="72">
        <f t="shared" si="18"/>
        <v>0</v>
      </c>
      <c r="AF53" s="72">
        <f t="shared" si="19"/>
      </c>
      <c r="AG53" s="72">
        <f t="shared" si="8"/>
      </c>
      <c r="AH53" s="72">
        <f t="shared" si="9"/>
      </c>
      <c r="AI53" s="72">
        <f t="shared" si="10"/>
      </c>
      <c r="AJ53" s="72">
        <f t="shared" si="11"/>
      </c>
      <c r="AK53" s="72">
        <f t="shared" si="12"/>
      </c>
      <c r="AL53" s="72">
        <f>IF(AB53="","",VLOOKUP(AB53,#REF!,6,FALSE))</f>
      </c>
      <c r="AM53" s="72">
        <f>IF(AB53="","",VLOOKUP(AB53,#REF!,5,FALSE))</f>
      </c>
    </row>
    <row r="54" spans="1:39" ht="18" customHeight="1" hidden="1">
      <c r="A54" s="45">
        <f t="shared" si="13"/>
        <v>0</v>
      </c>
      <c r="B54" s="99">
        <f t="shared" si="20"/>
      </c>
      <c r="C54" s="4"/>
      <c r="D54" s="266"/>
      <c r="E54" s="267"/>
      <c r="F54" s="268"/>
      <c r="G54" s="171">
        <f t="shared" si="14"/>
      </c>
      <c r="H54" s="5"/>
      <c r="I54" s="5"/>
      <c r="J54" s="229"/>
      <c r="K54" s="19"/>
      <c r="L54" s="19"/>
      <c r="M54" s="6"/>
      <c r="N54" s="6"/>
      <c r="O54" s="6"/>
      <c r="P54" s="6"/>
      <c r="T54" s="43" t="s">
        <v>105</v>
      </c>
      <c r="U54" s="44" t="s">
        <v>106</v>
      </c>
      <c r="V54" s="44" t="s">
        <v>107</v>
      </c>
      <c r="W54" s="43" t="s">
        <v>105</v>
      </c>
      <c r="X54" s="162">
        <f>COUNTIF($K$14:K54,K54)</f>
        <v>0</v>
      </c>
      <c r="Y54" s="162">
        <f>COUNTIF($L$14:L54,L54)</f>
        <v>0</v>
      </c>
      <c r="Z54" s="110"/>
      <c r="AA54" s="24">
        <v>41</v>
      </c>
      <c r="AB54" s="72">
        <f t="shared" si="15"/>
      </c>
      <c r="AC54" s="72">
        <f t="shared" si="16"/>
        <v>0</v>
      </c>
      <c r="AD54" s="72">
        <f t="shared" si="17"/>
        <v>0</v>
      </c>
      <c r="AE54" s="72">
        <f t="shared" si="18"/>
        <v>0</v>
      </c>
      <c r="AF54" s="72">
        <f t="shared" si="19"/>
      </c>
      <c r="AG54" s="72">
        <f t="shared" si="8"/>
      </c>
      <c r="AH54" s="72">
        <f t="shared" si="9"/>
      </c>
      <c r="AI54" s="72">
        <f t="shared" si="10"/>
      </c>
      <c r="AJ54" s="72">
        <f t="shared" si="11"/>
      </c>
      <c r="AK54" s="72">
        <f t="shared" si="12"/>
      </c>
      <c r="AL54" s="72">
        <f>IF(AB54="","",VLOOKUP(AB54,#REF!,6,FALSE))</f>
      </c>
      <c r="AM54" s="72">
        <f>IF(AB54="","",VLOOKUP(AB54,#REF!,5,FALSE))</f>
      </c>
    </row>
    <row r="55" spans="1:39" ht="18" customHeight="1" hidden="1">
      <c r="A55" s="45">
        <f t="shared" si="13"/>
        <v>0</v>
      </c>
      <c r="B55" s="100">
        <f t="shared" si="20"/>
      </c>
      <c r="C55" s="7"/>
      <c r="D55" s="274"/>
      <c r="E55" s="275"/>
      <c r="F55" s="271"/>
      <c r="G55" s="172">
        <f t="shared" si="14"/>
      </c>
      <c r="H55" s="8"/>
      <c r="I55" s="8"/>
      <c r="J55" s="229"/>
      <c r="K55" s="19"/>
      <c r="L55" s="19"/>
      <c r="M55" s="6"/>
      <c r="N55" s="6"/>
      <c r="O55" s="6"/>
      <c r="P55" s="6"/>
      <c r="T55" s="43" t="s">
        <v>108</v>
      </c>
      <c r="U55" s="44" t="s">
        <v>109</v>
      </c>
      <c r="V55" s="44" t="s">
        <v>110</v>
      </c>
      <c r="W55" s="43" t="s">
        <v>108</v>
      </c>
      <c r="X55" s="162">
        <f>COUNTIF($K$14:K55,K55)</f>
        <v>0</v>
      </c>
      <c r="Y55" s="162">
        <f>COUNTIF($L$14:L55,L55)</f>
        <v>0</v>
      </c>
      <c r="Z55" s="110"/>
      <c r="AA55" s="24">
        <v>42</v>
      </c>
      <c r="AB55" s="72">
        <f t="shared" si="15"/>
      </c>
      <c r="AC55" s="72">
        <f t="shared" si="16"/>
        <v>0</v>
      </c>
      <c r="AD55" s="72">
        <f t="shared" si="17"/>
        <v>0</v>
      </c>
      <c r="AE55" s="72">
        <f t="shared" si="18"/>
        <v>0</v>
      </c>
      <c r="AF55" s="72">
        <f t="shared" si="19"/>
      </c>
      <c r="AG55" s="72">
        <f t="shared" si="8"/>
      </c>
      <c r="AH55" s="72">
        <f t="shared" si="9"/>
      </c>
      <c r="AI55" s="72">
        <f t="shared" si="10"/>
      </c>
      <c r="AJ55" s="72">
        <f t="shared" si="11"/>
      </c>
      <c r="AK55" s="72">
        <f t="shared" si="12"/>
      </c>
      <c r="AL55" s="72">
        <f>IF(AB55="","",VLOOKUP(AB55,#REF!,6,FALSE))</f>
      </c>
      <c r="AM55" s="72">
        <f>IF(AB55="","",VLOOKUP(AB55,#REF!,5,FALSE))</f>
      </c>
    </row>
    <row r="56" spans="1:39" ht="18" customHeight="1" hidden="1">
      <c r="A56" s="45">
        <f t="shared" si="13"/>
        <v>0</v>
      </c>
      <c r="B56" s="101">
        <f t="shared" si="20"/>
      </c>
      <c r="C56" s="9"/>
      <c r="D56" s="272"/>
      <c r="E56" s="270"/>
      <c r="F56" s="273"/>
      <c r="G56" s="173">
        <f t="shared" si="14"/>
      </c>
      <c r="H56" s="10"/>
      <c r="I56" s="10"/>
      <c r="J56" s="229"/>
      <c r="K56" s="19"/>
      <c r="L56" s="19"/>
      <c r="M56" s="6"/>
      <c r="N56" s="6"/>
      <c r="O56" s="6"/>
      <c r="P56" s="6"/>
      <c r="T56" s="43" t="s">
        <v>111</v>
      </c>
      <c r="U56" s="44" t="s">
        <v>112</v>
      </c>
      <c r="V56" s="44" t="s">
        <v>113</v>
      </c>
      <c r="W56" s="43" t="s">
        <v>111</v>
      </c>
      <c r="X56" s="162">
        <f>COUNTIF($K$14:K56,K56)</f>
        <v>0</v>
      </c>
      <c r="Y56" s="162">
        <f>COUNTIF($L$14:L56,L56)</f>
        <v>0</v>
      </c>
      <c r="Z56" s="110"/>
      <c r="AA56" s="24">
        <v>43</v>
      </c>
      <c r="AB56" s="72">
        <f t="shared" si="15"/>
      </c>
      <c r="AC56" s="72">
        <f t="shared" si="16"/>
        <v>0</v>
      </c>
      <c r="AD56" s="72">
        <f t="shared" si="17"/>
        <v>0</v>
      </c>
      <c r="AE56" s="72">
        <f t="shared" si="18"/>
        <v>0</v>
      </c>
      <c r="AF56" s="72">
        <f t="shared" si="19"/>
      </c>
      <c r="AG56" s="72">
        <f t="shared" si="8"/>
      </c>
      <c r="AH56" s="72">
        <f t="shared" si="9"/>
      </c>
      <c r="AI56" s="72">
        <f t="shared" si="10"/>
      </c>
      <c r="AJ56" s="72">
        <f t="shared" si="11"/>
      </c>
      <c r="AK56" s="72">
        <f t="shared" si="12"/>
      </c>
      <c r="AL56" s="72">
        <f>IF(AB56="","",VLOOKUP(AB56,#REF!,6,FALSE))</f>
      </c>
      <c r="AM56" s="72">
        <f>IF(AB56="","",VLOOKUP(AB56,#REF!,5,FALSE))</f>
      </c>
    </row>
    <row r="57" spans="1:39" ht="18" customHeight="1" hidden="1">
      <c r="A57" s="45">
        <f t="shared" si="13"/>
        <v>0</v>
      </c>
      <c r="B57" s="100">
        <f t="shared" si="20"/>
      </c>
      <c r="C57" s="7"/>
      <c r="D57" s="269"/>
      <c r="E57" s="275"/>
      <c r="F57" s="271"/>
      <c r="G57" s="172">
        <f t="shared" si="14"/>
      </c>
      <c r="H57" s="8"/>
      <c r="I57" s="8"/>
      <c r="J57" s="229"/>
      <c r="K57" s="19"/>
      <c r="L57" s="19"/>
      <c r="M57" s="6"/>
      <c r="N57" s="6"/>
      <c r="O57" s="6"/>
      <c r="P57" s="6"/>
      <c r="T57" s="43" t="s">
        <v>114</v>
      </c>
      <c r="U57" s="44" t="s">
        <v>115</v>
      </c>
      <c r="V57" s="44" t="s">
        <v>116</v>
      </c>
      <c r="W57" s="43" t="s">
        <v>114</v>
      </c>
      <c r="X57" s="162">
        <f>COUNTIF($K$14:K57,K57)</f>
        <v>0</v>
      </c>
      <c r="Y57" s="162">
        <f>COUNTIF($L$14:L57,L57)</f>
        <v>0</v>
      </c>
      <c r="Z57" s="110"/>
      <c r="AA57" s="24">
        <v>44</v>
      </c>
      <c r="AB57" s="72">
        <f t="shared" si="15"/>
      </c>
      <c r="AC57" s="72">
        <f t="shared" si="16"/>
        <v>0</v>
      </c>
      <c r="AD57" s="72">
        <f t="shared" si="17"/>
        <v>0</v>
      </c>
      <c r="AE57" s="72">
        <f t="shared" si="18"/>
        <v>0</v>
      </c>
      <c r="AF57" s="72">
        <f t="shared" si="19"/>
      </c>
      <c r="AG57" s="72">
        <f t="shared" si="8"/>
      </c>
      <c r="AH57" s="72">
        <f t="shared" si="9"/>
      </c>
      <c r="AI57" s="72">
        <f t="shared" si="10"/>
      </c>
      <c r="AJ57" s="72">
        <f t="shared" si="11"/>
      </c>
      <c r="AK57" s="72">
        <f t="shared" si="12"/>
      </c>
      <c r="AL57" s="72">
        <f>IF(AB57="","",VLOOKUP(AB57,#REF!,6,FALSE))</f>
      </c>
      <c r="AM57" s="72">
        <f>IF(AB57="","",VLOOKUP(AB57,#REF!,5,FALSE))</f>
      </c>
    </row>
    <row r="58" spans="1:39" ht="18" customHeight="1" hidden="1" thickBot="1">
      <c r="A58" s="45">
        <f t="shared" si="13"/>
        <v>0</v>
      </c>
      <c r="B58" s="102">
        <f t="shared" si="20"/>
      </c>
      <c r="C58" s="11"/>
      <c r="D58" s="276"/>
      <c r="E58" s="277"/>
      <c r="F58" s="278"/>
      <c r="G58" s="174">
        <f t="shared" si="14"/>
      </c>
      <c r="H58" s="12"/>
      <c r="I58" s="12"/>
      <c r="J58" s="229"/>
      <c r="K58" s="19"/>
      <c r="L58" s="19"/>
      <c r="M58" s="6"/>
      <c r="N58" s="6"/>
      <c r="O58" s="6"/>
      <c r="P58" s="6"/>
      <c r="T58" s="43" t="s">
        <v>117</v>
      </c>
      <c r="U58" s="44" t="s">
        <v>118</v>
      </c>
      <c r="V58" s="44" t="s">
        <v>119</v>
      </c>
      <c r="W58" s="43" t="s">
        <v>117</v>
      </c>
      <c r="X58" s="162">
        <f>COUNTIF($K$14:K58,K58)</f>
        <v>0</v>
      </c>
      <c r="Y58" s="162">
        <f>COUNTIF($L$14:L58,L58)</f>
        <v>0</v>
      </c>
      <c r="Z58" s="110"/>
      <c r="AA58" s="24">
        <v>45</v>
      </c>
      <c r="AB58" s="72">
        <f t="shared" si="15"/>
      </c>
      <c r="AC58" s="72">
        <f t="shared" si="16"/>
        <v>0</v>
      </c>
      <c r="AD58" s="72">
        <f t="shared" si="17"/>
        <v>0</v>
      </c>
      <c r="AE58" s="72">
        <f t="shared" si="18"/>
        <v>0</v>
      </c>
      <c r="AF58" s="72">
        <f t="shared" si="19"/>
      </c>
      <c r="AG58" s="72">
        <f t="shared" si="8"/>
      </c>
      <c r="AH58" s="72">
        <f t="shared" si="9"/>
      </c>
      <c r="AI58" s="72">
        <f t="shared" si="10"/>
      </c>
      <c r="AJ58" s="72">
        <f t="shared" si="11"/>
      </c>
      <c r="AK58" s="72">
        <f t="shared" si="12"/>
      </c>
      <c r="AL58" s="72">
        <f>IF(AB58="","",VLOOKUP(AB58,#REF!,6,FALSE))</f>
      </c>
      <c r="AM58" s="72">
        <f>IF(AB58="","",VLOOKUP(AB58,#REF!,5,FALSE))</f>
      </c>
    </row>
    <row r="59" spans="1:39" ht="18" customHeight="1" hidden="1">
      <c r="A59" s="45">
        <f t="shared" si="13"/>
        <v>0</v>
      </c>
      <c r="B59" s="99">
        <f t="shared" si="20"/>
      </c>
      <c r="C59" s="4"/>
      <c r="D59" s="280"/>
      <c r="E59" s="267"/>
      <c r="F59" s="268"/>
      <c r="G59" s="171">
        <f t="shared" si="14"/>
      </c>
      <c r="H59" s="5"/>
      <c r="I59" s="5"/>
      <c r="J59" s="229"/>
      <c r="K59" s="19"/>
      <c r="L59" s="19"/>
      <c r="M59" s="6"/>
      <c r="N59" s="6"/>
      <c r="O59" s="6"/>
      <c r="P59" s="6"/>
      <c r="T59" s="43" t="s">
        <v>120</v>
      </c>
      <c r="U59" s="44" t="s">
        <v>121</v>
      </c>
      <c r="V59" s="44" t="s">
        <v>122</v>
      </c>
      <c r="W59" s="43" t="s">
        <v>120</v>
      </c>
      <c r="X59" s="162">
        <f>COUNTIF($K$14:K59,K59)</f>
        <v>0</v>
      </c>
      <c r="Y59" s="162">
        <f>COUNTIF($L$14:L59,L59)</f>
        <v>0</v>
      </c>
      <c r="Z59" s="110"/>
      <c r="AA59" s="24">
        <v>46</v>
      </c>
      <c r="AB59" s="72">
        <f t="shared" si="15"/>
      </c>
      <c r="AC59" s="72">
        <f t="shared" si="16"/>
        <v>0</v>
      </c>
      <c r="AD59" s="72">
        <f t="shared" si="17"/>
        <v>0</v>
      </c>
      <c r="AE59" s="72">
        <f t="shared" si="18"/>
        <v>0</v>
      </c>
      <c r="AF59" s="72">
        <f t="shared" si="19"/>
      </c>
      <c r="AG59" s="72">
        <f t="shared" si="8"/>
      </c>
      <c r="AH59" s="72">
        <f t="shared" si="9"/>
      </c>
      <c r="AI59" s="72">
        <f t="shared" si="10"/>
      </c>
      <c r="AJ59" s="72">
        <f t="shared" si="11"/>
      </c>
      <c r="AK59" s="72">
        <f t="shared" si="12"/>
      </c>
      <c r="AL59" s="72">
        <f>IF(AB59="","",VLOOKUP(AB59,#REF!,6,FALSE))</f>
      </c>
      <c r="AM59" s="72">
        <f>IF(AB59="","",VLOOKUP(AB59,#REF!,5,FALSE))</f>
      </c>
    </row>
    <row r="60" spans="1:39" ht="18" customHeight="1" hidden="1">
      <c r="A60" s="45">
        <f t="shared" si="13"/>
        <v>0</v>
      </c>
      <c r="B60" s="100">
        <f t="shared" si="20"/>
      </c>
      <c r="C60" s="7"/>
      <c r="D60" s="274"/>
      <c r="E60" s="275"/>
      <c r="F60" s="271"/>
      <c r="G60" s="172">
        <f t="shared" si="14"/>
      </c>
      <c r="H60" s="8"/>
      <c r="I60" s="8"/>
      <c r="J60" s="229"/>
      <c r="K60" s="19"/>
      <c r="L60" s="19"/>
      <c r="M60" s="6"/>
      <c r="N60" s="6"/>
      <c r="O60" s="6"/>
      <c r="P60" s="6"/>
      <c r="T60" s="43" t="s">
        <v>123</v>
      </c>
      <c r="U60" s="44" t="s">
        <v>124</v>
      </c>
      <c r="V60" s="44" t="s">
        <v>125</v>
      </c>
      <c r="W60" s="43" t="s">
        <v>123</v>
      </c>
      <c r="X60" s="162">
        <f>COUNTIF($K$14:K60,K60)</f>
        <v>0</v>
      </c>
      <c r="Y60" s="162">
        <f>COUNTIF($L$14:L60,L60)</f>
        <v>0</v>
      </c>
      <c r="Z60" s="110"/>
      <c r="AA60" s="24">
        <v>47</v>
      </c>
      <c r="AB60" s="72">
        <f t="shared" si="15"/>
      </c>
      <c r="AC60" s="72">
        <f t="shared" si="16"/>
        <v>0</v>
      </c>
      <c r="AD60" s="72">
        <f t="shared" si="17"/>
        <v>0</v>
      </c>
      <c r="AE60" s="72">
        <f t="shared" si="18"/>
        <v>0</v>
      </c>
      <c r="AF60" s="72">
        <f t="shared" si="19"/>
      </c>
      <c r="AG60" s="72">
        <f t="shared" si="8"/>
      </c>
      <c r="AH60" s="72">
        <f t="shared" si="9"/>
      </c>
      <c r="AI60" s="72">
        <f t="shared" si="10"/>
      </c>
      <c r="AJ60" s="72">
        <f t="shared" si="11"/>
      </c>
      <c r="AK60" s="72">
        <f t="shared" si="12"/>
      </c>
      <c r="AL60" s="72">
        <f>IF(AB60="","",VLOOKUP(AB60,#REF!,6,FALSE))</f>
      </c>
      <c r="AM60" s="72">
        <f>IF(AB60="","",VLOOKUP(AB60,#REF!,5,FALSE))</f>
      </c>
    </row>
    <row r="61" spans="1:39" ht="18" customHeight="1" hidden="1">
      <c r="A61" s="45">
        <f t="shared" si="13"/>
        <v>0</v>
      </c>
      <c r="B61" s="101">
        <f t="shared" si="20"/>
      </c>
      <c r="C61" s="9"/>
      <c r="D61" s="272"/>
      <c r="E61" s="270"/>
      <c r="F61" s="273"/>
      <c r="G61" s="173">
        <f t="shared" si="14"/>
      </c>
      <c r="H61" s="10"/>
      <c r="I61" s="10"/>
      <c r="J61" s="229"/>
      <c r="K61" s="19"/>
      <c r="L61" s="19"/>
      <c r="M61" s="6"/>
      <c r="N61" s="6"/>
      <c r="O61" s="6"/>
      <c r="P61" s="6"/>
      <c r="T61" s="43" t="s">
        <v>126</v>
      </c>
      <c r="U61" s="44" t="s">
        <v>127</v>
      </c>
      <c r="V61" s="44" t="s">
        <v>128</v>
      </c>
      <c r="W61" s="43" t="s">
        <v>126</v>
      </c>
      <c r="X61" s="162">
        <f>COUNTIF($K$14:K61,K61)</f>
        <v>0</v>
      </c>
      <c r="Y61" s="162">
        <f>COUNTIF($L$14:L61,L61)</f>
        <v>0</v>
      </c>
      <c r="Z61" s="110"/>
      <c r="AA61" s="24">
        <v>48</v>
      </c>
      <c r="AB61" s="72">
        <f t="shared" si="15"/>
      </c>
      <c r="AC61" s="72">
        <f t="shared" si="16"/>
        <v>0</v>
      </c>
      <c r="AD61" s="72">
        <f t="shared" si="17"/>
        <v>0</v>
      </c>
      <c r="AE61" s="72">
        <f t="shared" si="18"/>
        <v>0</v>
      </c>
      <c r="AF61" s="72">
        <f t="shared" si="19"/>
      </c>
      <c r="AG61" s="72">
        <f t="shared" si="8"/>
      </c>
      <c r="AH61" s="72">
        <f t="shared" si="9"/>
      </c>
      <c r="AI61" s="72">
        <f t="shared" si="10"/>
      </c>
      <c r="AJ61" s="72">
        <f t="shared" si="11"/>
      </c>
      <c r="AK61" s="72">
        <f t="shared" si="12"/>
      </c>
      <c r="AL61" s="72">
        <f>IF(AB61="","",VLOOKUP(AB61,#REF!,6,FALSE))</f>
      </c>
      <c r="AM61" s="72">
        <f>IF(AB61="","",VLOOKUP(AB61,#REF!,5,FALSE))</f>
      </c>
    </row>
    <row r="62" spans="1:39" ht="18" customHeight="1" hidden="1">
      <c r="A62" s="45">
        <f t="shared" si="13"/>
        <v>0</v>
      </c>
      <c r="B62" s="100">
        <f t="shared" si="20"/>
      </c>
      <c r="C62" s="7"/>
      <c r="D62" s="274"/>
      <c r="E62" s="275"/>
      <c r="F62" s="271"/>
      <c r="G62" s="172">
        <f t="shared" si="14"/>
      </c>
      <c r="H62" s="8"/>
      <c r="I62" s="8"/>
      <c r="J62" s="229"/>
      <c r="K62" s="19"/>
      <c r="L62" s="19"/>
      <c r="M62" s="6"/>
      <c r="N62" s="6"/>
      <c r="O62" s="6"/>
      <c r="P62" s="6"/>
      <c r="T62" s="43" t="s">
        <v>129</v>
      </c>
      <c r="U62" s="44" t="s">
        <v>130</v>
      </c>
      <c r="V62" s="44" t="s">
        <v>131</v>
      </c>
      <c r="W62" s="43" t="s">
        <v>129</v>
      </c>
      <c r="X62" s="162">
        <f>COUNTIF($K$14:K62,K62)</f>
        <v>0</v>
      </c>
      <c r="Y62" s="162">
        <f>COUNTIF($L$14:L62,L62)</f>
        <v>0</v>
      </c>
      <c r="Z62" s="110"/>
      <c r="AA62" s="24">
        <v>49</v>
      </c>
      <c r="AB62" s="72">
        <f t="shared" si="15"/>
      </c>
      <c r="AC62" s="72">
        <f t="shared" si="16"/>
        <v>0</v>
      </c>
      <c r="AD62" s="72">
        <f t="shared" si="17"/>
        <v>0</v>
      </c>
      <c r="AE62" s="72">
        <f t="shared" si="18"/>
        <v>0</v>
      </c>
      <c r="AF62" s="72">
        <f t="shared" si="19"/>
      </c>
      <c r="AG62" s="72">
        <f t="shared" si="8"/>
      </c>
      <c r="AH62" s="72">
        <f t="shared" si="9"/>
      </c>
      <c r="AI62" s="72">
        <f t="shared" si="10"/>
      </c>
      <c r="AJ62" s="72">
        <f t="shared" si="11"/>
      </c>
      <c r="AK62" s="72">
        <f t="shared" si="12"/>
      </c>
      <c r="AL62" s="72">
        <f>IF(AB62="","",VLOOKUP(AB62,#REF!,6,FALSE))</f>
      </c>
      <c r="AM62" s="72">
        <f>IF(AB62="","",VLOOKUP(AB62,#REF!,5,FALSE))</f>
      </c>
    </row>
    <row r="63" spans="1:39" ht="18" customHeight="1" hidden="1" thickBot="1">
      <c r="A63" s="45">
        <f t="shared" si="13"/>
        <v>0</v>
      </c>
      <c r="B63" s="102">
        <f t="shared" si="20"/>
      </c>
      <c r="C63" s="11"/>
      <c r="D63" s="281"/>
      <c r="E63" s="277"/>
      <c r="F63" s="278"/>
      <c r="G63" s="174">
        <f t="shared" si="14"/>
      </c>
      <c r="H63" s="12"/>
      <c r="I63" s="12"/>
      <c r="J63" s="229"/>
      <c r="K63" s="19"/>
      <c r="L63" s="19"/>
      <c r="M63" s="6"/>
      <c r="N63" s="6"/>
      <c r="O63" s="6"/>
      <c r="P63" s="6"/>
      <c r="T63" s="43" t="s">
        <v>132</v>
      </c>
      <c r="U63" s="44" t="s">
        <v>133</v>
      </c>
      <c r="V63" s="44" t="s">
        <v>134</v>
      </c>
      <c r="W63" s="43" t="s">
        <v>132</v>
      </c>
      <c r="X63" s="162">
        <f>COUNTIF($K$14:K63,K63)</f>
        <v>0</v>
      </c>
      <c r="Y63" s="162">
        <f>COUNTIF($L$14:L63,L63)</f>
        <v>0</v>
      </c>
      <c r="Z63" s="110"/>
      <c r="AA63" s="24">
        <v>50</v>
      </c>
      <c r="AB63" s="72">
        <f t="shared" si="15"/>
      </c>
      <c r="AC63" s="72">
        <f t="shared" si="16"/>
        <v>0</v>
      </c>
      <c r="AD63" s="72">
        <f t="shared" si="17"/>
        <v>0</v>
      </c>
      <c r="AE63" s="72">
        <f t="shared" si="18"/>
        <v>0</v>
      </c>
      <c r="AF63" s="72">
        <f t="shared" si="19"/>
      </c>
      <c r="AG63" s="72">
        <f t="shared" si="8"/>
      </c>
      <c r="AH63" s="72">
        <f t="shared" si="9"/>
      </c>
      <c r="AI63" s="72">
        <f t="shared" si="10"/>
      </c>
      <c r="AJ63" s="72">
        <f t="shared" si="11"/>
      </c>
      <c r="AK63" s="72">
        <f t="shared" si="12"/>
      </c>
      <c r="AL63" s="72">
        <f>IF(AB63="","",VLOOKUP(AB63,#REF!,6,FALSE))</f>
      </c>
      <c r="AM63" s="72">
        <f>IF(AB63="","",VLOOKUP(AB63,#REF!,5,FALSE))</f>
      </c>
    </row>
    <row r="64" spans="1:39" ht="18" customHeight="1" hidden="1">
      <c r="A64" s="45">
        <f t="shared" si="13"/>
        <v>0</v>
      </c>
      <c r="B64" s="99">
        <f t="shared" si="20"/>
      </c>
      <c r="C64" s="4"/>
      <c r="D64" s="266"/>
      <c r="E64" s="267"/>
      <c r="F64" s="268"/>
      <c r="G64" s="171">
        <f t="shared" si="14"/>
      </c>
      <c r="H64" s="5"/>
      <c r="I64" s="5"/>
      <c r="J64" s="229"/>
      <c r="K64" s="19"/>
      <c r="L64" s="19"/>
      <c r="M64" s="6"/>
      <c r="N64" s="6"/>
      <c r="O64" s="6"/>
      <c r="P64" s="6"/>
      <c r="T64" s="43" t="s">
        <v>135</v>
      </c>
      <c r="U64" s="44" t="s">
        <v>136</v>
      </c>
      <c r="V64" s="44" t="s">
        <v>137</v>
      </c>
      <c r="W64" s="43" t="s">
        <v>135</v>
      </c>
      <c r="X64" s="162">
        <f>COUNTIF($K$14:K64,K64)</f>
        <v>0</v>
      </c>
      <c r="Y64" s="162">
        <f>COUNTIF($L$14:L64,L64)</f>
        <v>0</v>
      </c>
      <c r="Z64" s="110"/>
      <c r="AA64" s="24">
        <v>51</v>
      </c>
      <c r="AB64" s="72">
        <f t="shared" si="15"/>
      </c>
      <c r="AC64" s="72">
        <f t="shared" si="16"/>
        <v>0</v>
      </c>
      <c r="AD64" s="72">
        <f t="shared" si="17"/>
        <v>0</v>
      </c>
      <c r="AE64" s="72">
        <f t="shared" si="18"/>
        <v>0</v>
      </c>
      <c r="AF64" s="72">
        <f t="shared" si="19"/>
      </c>
      <c r="AG64" s="72">
        <f t="shared" si="8"/>
      </c>
      <c r="AH64" s="72">
        <f t="shared" si="9"/>
      </c>
      <c r="AI64" s="72">
        <f t="shared" si="10"/>
      </c>
      <c r="AJ64" s="72">
        <f t="shared" si="11"/>
      </c>
      <c r="AK64" s="72">
        <f t="shared" si="12"/>
      </c>
      <c r="AL64" s="72">
        <f>IF(AB64="","",VLOOKUP(AB64,#REF!,6,FALSE))</f>
      </c>
      <c r="AM64" s="72">
        <f>IF(AB64="","",VLOOKUP(AB64,#REF!,5,FALSE))</f>
      </c>
    </row>
    <row r="65" spans="1:39" ht="18" customHeight="1" hidden="1">
      <c r="A65" s="45">
        <f t="shared" si="13"/>
        <v>0</v>
      </c>
      <c r="B65" s="100">
        <f t="shared" si="20"/>
      </c>
      <c r="C65" s="7"/>
      <c r="D65" s="274"/>
      <c r="E65" s="275"/>
      <c r="F65" s="271"/>
      <c r="G65" s="172">
        <f t="shared" si="14"/>
      </c>
      <c r="H65" s="8"/>
      <c r="I65" s="8"/>
      <c r="J65" s="229"/>
      <c r="K65" s="19"/>
      <c r="L65" s="19"/>
      <c r="M65" s="6"/>
      <c r="N65" s="6"/>
      <c r="O65" s="6"/>
      <c r="P65" s="6"/>
      <c r="T65" s="43" t="s">
        <v>138</v>
      </c>
      <c r="U65" s="44" t="s">
        <v>139</v>
      </c>
      <c r="V65" s="44" t="s">
        <v>140</v>
      </c>
      <c r="W65" s="43" t="s">
        <v>138</v>
      </c>
      <c r="X65" s="162">
        <f>COUNTIF($K$14:K65,K65)</f>
        <v>0</v>
      </c>
      <c r="Y65" s="162">
        <f>COUNTIF($L$14:L65,L65)</f>
        <v>0</v>
      </c>
      <c r="Z65" s="110"/>
      <c r="AA65" s="24">
        <v>52</v>
      </c>
      <c r="AB65" s="72">
        <f t="shared" si="15"/>
      </c>
      <c r="AC65" s="72">
        <f t="shared" si="16"/>
        <v>0</v>
      </c>
      <c r="AD65" s="72">
        <f t="shared" si="17"/>
        <v>0</v>
      </c>
      <c r="AE65" s="72">
        <f t="shared" si="18"/>
        <v>0</v>
      </c>
      <c r="AF65" s="72">
        <f t="shared" si="19"/>
      </c>
      <c r="AG65" s="72">
        <f t="shared" si="8"/>
      </c>
      <c r="AH65" s="72">
        <f t="shared" si="9"/>
      </c>
      <c r="AI65" s="72">
        <f t="shared" si="10"/>
      </c>
      <c r="AJ65" s="72">
        <f t="shared" si="11"/>
      </c>
      <c r="AK65" s="72">
        <f t="shared" si="12"/>
      </c>
      <c r="AL65" s="72">
        <f>IF(AB65="","",VLOOKUP(AB65,#REF!,6,FALSE))</f>
      </c>
      <c r="AM65" s="72">
        <f>IF(AB65="","",VLOOKUP(AB65,#REF!,5,FALSE))</f>
      </c>
    </row>
    <row r="66" spans="1:39" ht="18" customHeight="1" hidden="1">
      <c r="A66" s="45">
        <f t="shared" si="13"/>
        <v>0</v>
      </c>
      <c r="B66" s="101">
        <f t="shared" si="20"/>
      </c>
      <c r="C66" s="9"/>
      <c r="D66" s="279"/>
      <c r="E66" s="270"/>
      <c r="F66" s="273"/>
      <c r="G66" s="173">
        <f t="shared" si="14"/>
      </c>
      <c r="H66" s="10"/>
      <c r="I66" s="10"/>
      <c r="J66" s="229"/>
      <c r="K66" s="19"/>
      <c r="L66" s="19"/>
      <c r="M66" s="6"/>
      <c r="N66" s="6"/>
      <c r="O66" s="6"/>
      <c r="P66" s="6"/>
      <c r="T66" s="43" t="s">
        <v>141</v>
      </c>
      <c r="U66" s="44" t="s">
        <v>142</v>
      </c>
      <c r="V66" s="44" t="s">
        <v>143</v>
      </c>
      <c r="W66" s="43" t="s">
        <v>141</v>
      </c>
      <c r="X66" s="162">
        <f>COUNTIF($K$14:K66,K66)</f>
        <v>0</v>
      </c>
      <c r="Y66" s="162">
        <f>COUNTIF($L$14:L66,L66)</f>
        <v>0</v>
      </c>
      <c r="Z66" s="110"/>
      <c r="AA66" s="24">
        <v>53</v>
      </c>
      <c r="AB66" s="72">
        <f t="shared" si="15"/>
      </c>
      <c r="AC66" s="72">
        <f t="shared" si="16"/>
        <v>0</v>
      </c>
      <c r="AD66" s="72">
        <f t="shared" si="17"/>
        <v>0</v>
      </c>
      <c r="AE66" s="72">
        <f t="shared" si="18"/>
        <v>0</v>
      </c>
      <c r="AF66" s="72">
        <f t="shared" si="19"/>
      </c>
      <c r="AG66" s="72">
        <f t="shared" si="8"/>
      </c>
      <c r="AH66" s="72">
        <f t="shared" si="9"/>
      </c>
      <c r="AI66" s="72">
        <f t="shared" si="10"/>
      </c>
      <c r="AJ66" s="72">
        <f t="shared" si="11"/>
      </c>
      <c r="AK66" s="72">
        <f t="shared" si="12"/>
      </c>
      <c r="AL66" s="72">
        <f>IF(AB66="","",VLOOKUP(AB66,#REF!,6,FALSE))</f>
      </c>
      <c r="AM66" s="72">
        <f>IF(AB66="","",VLOOKUP(AB66,#REF!,5,FALSE))</f>
      </c>
    </row>
    <row r="67" spans="1:39" ht="18" customHeight="1" hidden="1">
      <c r="A67" s="45">
        <f t="shared" si="13"/>
        <v>0</v>
      </c>
      <c r="B67" s="100">
        <f t="shared" si="20"/>
      </c>
      <c r="C67" s="7"/>
      <c r="D67" s="274"/>
      <c r="E67" s="275"/>
      <c r="F67" s="271"/>
      <c r="G67" s="172">
        <f t="shared" si="14"/>
      </c>
      <c r="H67" s="8"/>
      <c r="I67" s="8"/>
      <c r="J67" s="229"/>
      <c r="K67" s="19"/>
      <c r="L67" s="19"/>
      <c r="M67" s="6"/>
      <c r="N67" s="6"/>
      <c r="O67" s="6"/>
      <c r="P67" s="6"/>
      <c r="T67" s="43" t="s">
        <v>144</v>
      </c>
      <c r="U67" s="44" t="s">
        <v>145</v>
      </c>
      <c r="V67" s="44" t="s">
        <v>146</v>
      </c>
      <c r="W67" s="43" t="s">
        <v>144</v>
      </c>
      <c r="X67" s="162">
        <f>COUNTIF($K$14:K67,K67)</f>
        <v>0</v>
      </c>
      <c r="Y67" s="162">
        <f>COUNTIF($L$14:L67,L67)</f>
        <v>0</v>
      </c>
      <c r="Z67" s="110"/>
      <c r="AA67" s="24">
        <v>54</v>
      </c>
      <c r="AB67" s="72">
        <f t="shared" si="15"/>
      </c>
      <c r="AC67" s="72">
        <f t="shared" si="16"/>
        <v>0</v>
      </c>
      <c r="AD67" s="72">
        <f t="shared" si="17"/>
        <v>0</v>
      </c>
      <c r="AE67" s="72">
        <f t="shared" si="18"/>
        <v>0</v>
      </c>
      <c r="AF67" s="72">
        <f t="shared" si="19"/>
      </c>
      <c r="AG67" s="72">
        <f t="shared" si="8"/>
      </c>
      <c r="AH67" s="72">
        <f t="shared" si="9"/>
      </c>
      <c r="AI67" s="72">
        <f t="shared" si="10"/>
      </c>
      <c r="AJ67" s="72">
        <f t="shared" si="11"/>
      </c>
      <c r="AK67" s="72">
        <f t="shared" si="12"/>
      </c>
      <c r="AL67" s="72">
        <f>IF(AB67="","",VLOOKUP(AB67,#REF!,6,FALSE))</f>
      </c>
      <c r="AM67" s="72">
        <f>IF(AB67="","",VLOOKUP(AB67,#REF!,5,FALSE))</f>
      </c>
    </row>
    <row r="68" spans="1:39" ht="18" customHeight="1" hidden="1" thickBot="1">
      <c r="A68" s="45">
        <f t="shared" si="13"/>
        <v>0</v>
      </c>
      <c r="B68" s="102">
        <f t="shared" si="20"/>
      </c>
      <c r="C68" s="11"/>
      <c r="D68" s="276"/>
      <c r="E68" s="277"/>
      <c r="F68" s="278"/>
      <c r="G68" s="174">
        <f t="shared" si="14"/>
      </c>
      <c r="H68" s="12"/>
      <c r="I68" s="12"/>
      <c r="J68" s="229"/>
      <c r="K68" s="19"/>
      <c r="L68" s="19"/>
      <c r="M68" s="6"/>
      <c r="N68" s="6"/>
      <c r="O68" s="6"/>
      <c r="P68" s="6"/>
      <c r="T68" s="43" t="s">
        <v>147</v>
      </c>
      <c r="U68" s="44" t="s">
        <v>148</v>
      </c>
      <c r="V68" s="44" t="s">
        <v>149</v>
      </c>
      <c r="W68" s="43" t="s">
        <v>147</v>
      </c>
      <c r="X68" s="162">
        <f>COUNTIF($K$14:K68,K68)</f>
        <v>0</v>
      </c>
      <c r="Y68" s="162">
        <f>COUNTIF($L$14:L68,L68)</f>
        <v>0</v>
      </c>
      <c r="Z68" s="110"/>
      <c r="AA68" s="24">
        <v>55</v>
      </c>
      <c r="AB68" s="72">
        <f t="shared" si="15"/>
      </c>
      <c r="AC68" s="72">
        <f t="shared" si="16"/>
        <v>0</v>
      </c>
      <c r="AD68" s="72">
        <f t="shared" si="17"/>
        <v>0</v>
      </c>
      <c r="AE68" s="72">
        <f t="shared" si="18"/>
        <v>0</v>
      </c>
      <c r="AF68" s="72">
        <f t="shared" si="19"/>
      </c>
      <c r="AG68" s="72">
        <f t="shared" si="8"/>
      </c>
      <c r="AH68" s="72">
        <f t="shared" si="9"/>
      </c>
      <c r="AI68" s="72">
        <f t="shared" si="10"/>
      </c>
      <c r="AJ68" s="72">
        <f t="shared" si="11"/>
      </c>
      <c r="AK68" s="72">
        <f t="shared" si="12"/>
      </c>
      <c r="AL68" s="72">
        <f>IF(AB68="","",VLOOKUP(AB68,#REF!,6,FALSE))</f>
      </c>
      <c r="AM68" s="72">
        <f>IF(AB68="","",VLOOKUP(AB68,#REF!,5,FALSE))</f>
      </c>
    </row>
    <row r="69" spans="1:39" ht="18" customHeight="1" hidden="1">
      <c r="A69" s="45">
        <f t="shared" si="13"/>
        <v>0</v>
      </c>
      <c r="B69" s="99">
        <f t="shared" si="20"/>
      </c>
      <c r="C69" s="4"/>
      <c r="D69" s="266"/>
      <c r="E69" s="267"/>
      <c r="F69" s="268"/>
      <c r="G69" s="171">
        <f t="shared" si="14"/>
      </c>
      <c r="H69" s="5"/>
      <c r="I69" s="5"/>
      <c r="J69" s="229"/>
      <c r="K69" s="19"/>
      <c r="L69" s="19"/>
      <c r="M69" s="6"/>
      <c r="N69" s="6"/>
      <c r="O69" s="6"/>
      <c r="P69" s="6"/>
      <c r="T69" s="43" t="s">
        <v>150</v>
      </c>
      <c r="U69" s="44" t="s">
        <v>171</v>
      </c>
      <c r="V69" s="44" t="s">
        <v>172</v>
      </c>
      <c r="W69" s="43" t="s">
        <v>150</v>
      </c>
      <c r="X69" s="162">
        <f>COUNTIF($K$14:K69,K69)</f>
        <v>0</v>
      </c>
      <c r="Y69" s="162">
        <f>COUNTIF($L$14:L69,L69)</f>
        <v>0</v>
      </c>
      <c r="Z69" s="110"/>
      <c r="AA69" s="24">
        <v>56</v>
      </c>
      <c r="AB69" s="72">
        <f t="shared" si="15"/>
      </c>
      <c r="AC69" s="72">
        <f t="shared" si="16"/>
        <v>0</v>
      </c>
      <c r="AD69" s="72">
        <f t="shared" si="17"/>
        <v>0</v>
      </c>
      <c r="AE69" s="72">
        <f t="shared" si="18"/>
        <v>0</v>
      </c>
      <c r="AF69" s="72">
        <f t="shared" si="19"/>
      </c>
      <c r="AG69" s="72">
        <f t="shared" si="8"/>
      </c>
      <c r="AH69" s="72">
        <f t="shared" si="9"/>
      </c>
      <c r="AI69" s="72">
        <f t="shared" si="10"/>
      </c>
      <c r="AJ69" s="72">
        <f t="shared" si="11"/>
      </c>
      <c r="AK69" s="72">
        <f t="shared" si="12"/>
      </c>
      <c r="AL69" s="72">
        <f>IF(AB69="","",VLOOKUP(AB69,#REF!,6,FALSE))</f>
      </c>
      <c r="AM69" s="72">
        <f>IF(AB69="","",VLOOKUP(AB69,#REF!,5,FALSE))</f>
      </c>
    </row>
    <row r="70" spans="1:39" ht="18" customHeight="1" hidden="1">
      <c r="A70" s="45">
        <f t="shared" si="13"/>
        <v>0</v>
      </c>
      <c r="B70" s="100">
        <f t="shared" si="20"/>
      </c>
      <c r="C70" s="7"/>
      <c r="D70" s="274"/>
      <c r="E70" s="275"/>
      <c r="F70" s="271"/>
      <c r="G70" s="172">
        <f t="shared" si="14"/>
      </c>
      <c r="H70" s="8"/>
      <c r="I70" s="8"/>
      <c r="J70" s="229"/>
      <c r="K70" s="19"/>
      <c r="L70" s="19"/>
      <c r="M70" s="6"/>
      <c r="N70" s="6"/>
      <c r="O70" s="6"/>
      <c r="P70" s="6"/>
      <c r="T70" s="43" t="s">
        <v>161</v>
      </c>
      <c r="U70" s="46" t="s">
        <v>165</v>
      </c>
      <c r="V70" s="46" t="s">
        <v>166</v>
      </c>
      <c r="W70" s="43" t="s">
        <v>161</v>
      </c>
      <c r="X70" s="162">
        <f>COUNTIF($K$14:K70,K70)</f>
        <v>0</v>
      </c>
      <c r="Y70" s="162">
        <f>COUNTIF($L$14:L70,L70)</f>
        <v>0</v>
      </c>
      <c r="Z70" s="110"/>
      <c r="AA70" s="24">
        <v>57</v>
      </c>
      <c r="AB70" s="72">
        <f t="shared" si="15"/>
      </c>
      <c r="AC70" s="72">
        <f t="shared" si="16"/>
        <v>0</v>
      </c>
      <c r="AD70" s="72">
        <f t="shared" si="17"/>
        <v>0</v>
      </c>
      <c r="AE70" s="72">
        <f t="shared" si="18"/>
        <v>0</v>
      </c>
      <c r="AF70" s="72">
        <f t="shared" si="19"/>
      </c>
      <c r="AG70" s="72">
        <f t="shared" si="8"/>
      </c>
      <c r="AH70" s="72">
        <f t="shared" si="9"/>
      </c>
      <c r="AI70" s="72">
        <f t="shared" si="10"/>
      </c>
      <c r="AJ70" s="72">
        <f t="shared" si="11"/>
      </c>
      <c r="AK70" s="72">
        <f t="shared" si="12"/>
      </c>
      <c r="AL70" s="72">
        <f>IF(AB70="","",VLOOKUP(AB70,#REF!,6,FALSE))</f>
      </c>
      <c r="AM70" s="72">
        <f>IF(AB70="","",VLOOKUP(AB70,#REF!,5,FALSE))</f>
      </c>
    </row>
    <row r="71" spans="1:39" ht="18" customHeight="1" hidden="1">
      <c r="A71" s="45">
        <f t="shared" si="13"/>
        <v>0</v>
      </c>
      <c r="B71" s="101">
        <f t="shared" si="20"/>
      </c>
      <c r="C71" s="9"/>
      <c r="D71" s="279"/>
      <c r="E71" s="270"/>
      <c r="F71" s="273"/>
      <c r="G71" s="173">
        <f t="shared" si="14"/>
      </c>
      <c r="H71" s="10"/>
      <c r="I71" s="10"/>
      <c r="J71" s="229"/>
      <c r="K71" s="19"/>
      <c r="L71" s="19"/>
      <c r="M71" s="6"/>
      <c r="N71" s="6"/>
      <c r="O71" s="6"/>
      <c r="P71" s="6"/>
      <c r="T71" s="43" t="s">
        <v>162</v>
      </c>
      <c r="U71" s="46" t="s">
        <v>267</v>
      </c>
      <c r="V71" s="46" t="s">
        <v>266</v>
      </c>
      <c r="W71" s="43" t="s">
        <v>162</v>
      </c>
      <c r="X71" s="162">
        <f>COUNTIF($K$14:K71,K71)</f>
        <v>0</v>
      </c>
      <c r="Y71" s="162">
        <f>COUNTIF($L$14:L71,L71)</f>
        <v>0</v>
      </c>
      <c r="Z71" s="110"/>
      <c r="AA71" s="24">
        <v>58</v>
      </c>
      <c r="AB71" s="72">
        <f t="shared" si="15"/>
      </c>
      <c r="AC71" s="72">
        <f t="shared" si="16"/>
        <v>0</v>
      </c>
      <c r="AD71" s="72">
        <f t="shared" si="17"/>
        <v>0</v>
      </c>
      <c r="AE71" s="72">
        <f t="shared" si="18"/>
        <v>0</v>
      </c>
      <c r="AF71" s="72">
        <f t="shared" si="19"/>
      </c>
      <c r="AG71" s="72">
        <f t="shared" si="8"/>
      </c>
      <c r="AH71" s="72">
        <f t="shared" si="9"/>
      </c>
      <c r="AI71" s="72">
        <f t="shared" si="10"/>
      </c>
      <c r="AJ71" s="72">
        <f t="shared" si="11"/>
      </c>
      <c r="AK71" s="72">
        <f t="shared" si="12"/>
      </c>
      <c r="AL71" s="72">
        <f>IF(AB71="","",VLOOKUP(AB71,#REF!,6,FALSE))</f>
      </c>
      <c r="AM71" s="72">
        <f>IF(AB71="","",VLOOKUP(AB71,#REF!,5,FALSE))</f>
      </c>
    </row>
    <row r="72" spans="1:39" ht="18" customHeight="1" hidden="1">
      <c r="A72" s="45">
        <f t="shared" si="13"/>
        <v>0</v>
      </c>
      <c r="B72" s="100">
        <f t="shared" si="20"/>
      </c>
      <c r="C72" s="7"/>
      <c r="D72" s="274"/>
      <c r="E72" s="275"/>
      <c r="F72" s="271"/>
      <c r="G72" s="172">
        <f t="shared" si="14"/>
      </c>
      <c r="H72" s="8"/>
      <c r="I72" s="8"/>
      <c r="J72" s="229"/>
      <c r="K72" s="19"/>
      <c r="L72" s="19"/>
      <c r="M72" s="6"/>
      <c r="N72" s="6"/>
      <c r="O72" s="6"/>
      <c r="P72" s="6"/>
      <c r="T72" s="43" t="s">
        <v>163</v>
      </c>
      <c r="U72" s="46" t="s">
        <v>167</v>
      </c>
      <c r="V72" s="46" t="s">
        <v>168</v>
      </c>
      <c r="W72" s="43" t="s">
        <v>163</v>
      </c>
      <c r="X72" s="162">
        <f>COUNTIF($K$14:K72,K72)</f>
        <v>0</v>
      </c>
      <c r="Y72" s="162">
        <f>COUNTIF($L$14:L72,L72)</f>
        <v>0</v>
      </c>
      <c r="Z72" s="110"/>
      <c r="AA72" s="24">
        <v>59</v>
      </c>
      <c r="AB72" s="72">
        <f t="shared" si="15"/>
      </c>
      <c r="AC72" s="72">
        <f t="shared" si="16"/>
        <v>0</v>
      </c>
      <c r="AD72" s="72">
        <f t="shared" si="17"/>
        <v>0</v>
      </c>
      <c r="AE72" s="72">
        <f t="shared" si="18"/>
        <v>0</v>
      </c>
      <c r="AF72" s="72">
        <f t="shared" si="19"/>
      </c>
      <c r="AG72" s="72">
        <f t="shared" si="8"/>
      </c>
      <c r="AH72" s="72">
        <f t="shared" si="9"/>
      </c>
      <c r="AI72" s="72">
        <f t="shared" si="10"/>
      </c>
      <c r="AJ72" s="72">
        <f t="shared" si="11"/>
      </c>
      <c r="AK72" s="72">
        <f t="shared" si="12"/>
      </c>
      <c r="AL72" s="72">
        <f>IF(AB72="","",VLOOKUP(AB72,#REF!,6,FALSE))</f>
      </c>
      <c r="AM72" s="72">
        <f>IF(AB72="","",VLOOKUP(AB72,#REF!,5,FALSE))</f>
      </c>
    </row>
    <row r="73" spans="1:39" ht="18" customHeight="1" hidden="1" thickBot="1">
      <c r="A73" s="45">
        <f t="shared" si="13"/>
        <v>0</v>
      </c>
      <c r="B73" s="106">
        <f t="shared" si="20"/>
      </c>
      <c r="C73" s="23"/>
      <c r="D73" s="285"/>
      <c r="E73" s="286"/>
      <c r="F73" s="287"/>
      <c r="G73" s="175">
        <f t="shared" si="14"/>
      </c>
      <c r="H73" s="12"/>
      <c r="I73" s="12"/>
      <c r="J73" s="229"/>
      <c r="K73" s="19"/>
      <c r="L73" s="19"/>
      <c r="M73" s="6"/>
      <c r="N73" s="6"/>
      <c r="O73" s="6"/>
      <c r="P73" s="6"/>
      <c r="T73" s="43" t="s">
        <v>164</v>
      </c>
      <c r="U73" s="46" t="s">
        <v>169</v>
      </c>
      <c r="V73" s="46" t="s">
        <v>170</v>
      </c>
      <c r="W73" s="43" t="s">
        <v>164</v>
      </c>
      <c r="X73" s="162">
        <f>COUNTIF($K$14:K73,K73)</f>
        <v>0</v>
      </c>
      <c r="Y73" s="162">
        <f>COUNTIF($L$14:L73,L73)</f>
        <v>0</v>
      </c>
      <c r="Z73" s="110"/>
      <c r="AA73" s="24">
        <v>60</v>
      </c>
      <c r="AB73" s="72">
        <f t="shared" si="15"/>
      </c>
      <c r="AC73" s="72">
        <f t="shared" si="16"/>
        <v>0</v>
      </c>
      <c r="AD73" s="72">
        <f t="shared" si="17"/>
        <v>0</v>
      </c>
      <c r="AE73" s="72">
        <f t="shared" si="18"/>
        <v>0</v>
      </c>
      <c r="AF73" s="72">
        <f t="shared" si="19"/>
      </c>
      <c r="AG73" s="72">
        <f t="shared" si="8"/>
      </c>
      <c r="AH73" s="72">
        <f t="shared" si="9"/>
      </c>
      <c r="AI73" s="72">
        <f t="shared" si="10"/>
      </c>
      <c r="AJ73" s="72">
        <f t="shared" si="11"/>
      </c>
      <c r="AK73" s="72">
        <f t="shared" si="12"/>
      </c>
      <c r="AL73" s="72">
        <f>IF(AB73="","",VLOOKUP(AB73,#REF!,6,FALSE))</f>
      </c>
      <c r="AM73" s="72">
        <f>IF(AB73="","",VLOOKUP(AB73,#REF!,5,FALSE))</f>
      </c>
    </row>
    <row r="74" spans="1:25" ht="18" customHeight="1">
      <c r="A74" s="45"/>
      <c r="B74" s="13"/>
      <c r="C74" s="14"/>
      <c r="D74" s="15"/>
      <c r="E74" s="16"/>
      <c r="F74" s="17"/>
      <c r="G74" s="18"/>
      <c r="H74" s="17"/>
      <c r="I74" s="17"/>
      <c r="J74" s="17"/>
      <c r="K74" s="19"/>
      <c r="L74" s="19"/>
      <c r="M74" s="6"/>
      <c r="N74" s="6"/>
      <c r="O74" s="6"/>
      <c r="P74" s="6"/>
      <c r="T74" s="158" t="s">
        <v>256</v>
      </c>
      <c r="U74" s="61" t="s">
        <v>179</v>
      </c>
      <c r="V74" s="46" t="s">
        <v>180</v>
      </c>
      <c r="W74" s="158" t="s">
        <v>256</v>
      </c>
      <c r="X74" s="162">
        <f>SUM(X14:X73)</f>
        <v>0</v>
      </c>
      <c r="Y74" s="162">
        <f>SUM(Y14:Y73)</f>
        <v>0</v>
      </c>
    </row>
    <row r="75" spans="14:25" ht="12.75">
      <c r="N75" s="6"/>
      <c r="O75" s="6"/>
      <c r="P75" s="6"/>
      <c r="T75" s="160" t="s">
        <v>257</v>
      </c>
      <c r="U75" s="159" t="s">
        <v>258</v>
      </c>
      <c r="V75" s="159" t="s">
        <v>259</v>
      </c>
      <c r="W75" s="160" t="s">
        <v>257</v>
      </c>
      <c r="X75" s="160"/>
      <c r="Y75" s="160"/>
    </row>
    <row r="76" spans="14:16" ht="12.75">
      <c r="N76" s="6"/>
      <c r="O76" s="6"/>
      <c r="P76" s="6"/>
    </row>
    <row r="77" spans="14:16" ht="12.75">
      <c r="N77" s="6"/>
      <c r="O77" s="6"/>
      <c r="P77" s="6"/>
    </row>
    <row r="78" spans="14:16" ht="12.75">
      <c r="N78" s="6"/>
      <c r="O78" s="6"/>
      <c r="P78" s="6"/>
    </row>
  </sheetData>
  <sheetProtection password="8410" sheet="1"/>
  <mergeCells count="9">
    <mergeCell ref="H10:K10"/>
    <mergeCell ref="H11:K11"/>
    <mergeCell ref="D2:E2"/>
    <mergeCell ref="B2:C2"/>
    <mergeCell ref="G4:I4"/>
    <mergeCell ref="H2:L2"/>
    <mergeCell ref="H8:K8"/>
    <mergeCell ref="B8:E11"/>
    <mergeCell ref="H9:K9"/>
  </mergeCells>
  <conditionalFormatting sqref="A14:A74">
    <cfRule type="cellIs" priority="4" dxfId="11" operator="greaterThanOrEqual" stopIfTrue="1">
      <formula>2</formula>
    </cfRule>
    <cfRule type="cellIs" priority="5" dxfId="1" operator="equal" stopIfTrue="1">
      <formula>0</formula>
    </cfRule>
  </conditionalFormatting>
  <conditionalFormatting sqref="H10:K10">
    <cfRule type="cellIs" priority="1" dxfId="12" operator="equal" stopIfTrue="1">
      <formula>"ここを直接入力"</formula>
    </cfRule>
  </conditionalFormatting>
  <dataValidations count="4">
    <dataValidation type="list" allowBlank="1" showInputMessage="1" showErrorMessage="1" sqref="K74:L74">
      <formula1>"○"</formula1>
    </dataValidation>
    <dataValidation type="list" allowBlank="1" showInputMessage="1" showErrorMessage="1" sqref="H74:J74">
      <formula1>$Q$14:$Q$35</formula1>
    </dataValidation>
    <dataValidation type="list" allowBlank="1" showInputMessage="1" showErrorMessage="1" sqref="H14:I73">
      <formula1>$Q$13:$Q$18</formula1>
    </dataValidation>
    <dataValidation type="list" allowBlank="1" showInputMessage="1" showErrorMessage="1" prompt="&#10;" sqref="H2:L2">
      <formula1>$U$12:$U$100</formula1>
    </dataValidation>
  </dataValidations>
  <printOptions horizontalCentered="1"/>
  <pageMargins left="0.1968503937007874" right="0.1968503937007874" top="0.6299212598425197" bottom="0.6692913385826772" header="0.5118110236220472" footer="0.5118110236220472"/>
  <pageSetup horizontalDpi="600" verticalDpi="600" orientation="portrait" paperSize="9" scale="6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tabColor rgb="FFFF9999"/>
    <pageSetUpPr fitToPage="1"/>
  </sheetPr>
  <dimension ref="A2:W69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875" style="112" customWidth="1"/>
    <col min="2" max="2" width="8.25390625" style="124" bestFit="1" customWidth="1"/>
    <col min="3" max="3" width="8.50390625" style="124" customWidth="1"/>
    <col min="4" max="5" width="16.625" style="112" customWidth="1"/>
    <col min="6" max="6" width="5.25390625" style="112" bestFit="1" customWidth="1"/>
    <col min="7" max="7" width="13.875" style="112" customWidth="1"/>
    <col min="8" max="10" width="10.875" style="112" customWidth="1"/>
    <col min="11" max="12" width="10.625" style="112" customWidth="1"/>
    <col min="13" max="13" width="5.75390625" style="112" customWidth="1"/>
    <col min="14" max="16" width="9.25390625" style="112" customWidth="1"/>
    <col min="17" max="17" width="9.875" style="63" customWidth="1"/>
    <col min="18" max="18" width="7.125" style="63" customWidth="1"/>
    <col min="19" max="19" width="9.625" style="63" customWidth="1"/>
    <col min="20" max="20" width="3.00390625" style="63" customWidth="1"/>
    <col min="21" max="21" width="23.875" style="63" customWidth="1"/>
    <col min="22" max="22" width="13.875" style="63" customWidth="1"/>
    <col min="23" max="23" width="8.875" style="63" customWidth="1"/>
    <col min="24" max="37" width="9.00390625" style="63" customWidth="1"/>
    <col min="38" max="16384" width="9.00390625" style="112" customWidth="1"/>
  </cols>
  <sheetData>
    <row r="2" spans="2:13" ht="42.75" customHeight="1">
      <c r="B2" s="113" t="str">
        <f>'男子申込入力'!D2</f>
        <v>秋田県選抜陸上競技大会2023</v>
      </c>
      <c r="C2" s="114"/>
      <c r="D2" s="115"/>
      <c r="E2" s="115"/>
      <c r="F2" s="116"/>
      <c r="G2" s="117" t="s">
        <v>157</v>
      </c>
      <c r="H2" s="325">
        <f>'男子申込入力'!H2</f>
        <v>0</v>
      </c>
      <c r="I2" s="325"/>
      <c r="J2" s="325"/>
      <c r="K2" s="325"/>
      <c r="L2" s="325"/>
      <c r="M2" s="118">
        <f>'男子申込入力'!M2</f>
      </c>
    </row>
    <row r="3" spans="2:12" ht="9.75" customHeight="1">
      <c r="B3" s="119"/>
      <c r="C3" s="119"/>
      <c r="D3" s="120"/>
      <c r="E3" s="120"/>
      <c r="F3" s="120"/>
      <c r="G3" s="120"/>
      <c r="H3" s="120"/>
      <c r="I3" s="120"/>
      <c r="J3" s="120"/>
      <c r="K3" s="120"/>
      <c r="L3" s="120"/>
    </row>
    <row r="4" spans="2:12" ht="27.75">
      <c r="B4" s="322" t="s">
        <v>225</v>
      </c>
      <c r="C4" s="323"/>
      <c r="D4" s="323"/>
      <c r="E4" s="324"/>
      <c r="F4" s="121"/>
      <c r="G4" s="122"/>
      <c r="H4" s="123"/>
      <c r="I4" s="117" t="s">
        <v>227</v>
      </c>
      <c r="J4" s="328">
        <f>'男子申込入力'!G4</f>
        <v>0</v>
      </c>
      <c r="K4" s="329"/>
      <c r="L4" s="329"/>
    </row>
    <row r="5" spans="2:12" ht="1.5" customHeight="1">
      <c r="B5" s="119"/>
      <c r="C5" s="119"/>
      <c r="D5" s="120"/>
      <c r="E5" s="38"/>
      <c r="F5" s="38"/>
      <c r="G5" s="38"/>
      <c r="H5" s="38"/>
      <c r="I5" s="38"/>
      <c r="J5" s="38"/>
      <c r="K5" s="38"/>
      <c r="L5" s="38"/>
    </row>
    <row r="6" spans="3:12" ht="27.75" customHeight="1">
      <c r="C6" s="125"/>
      <c r="D6" s="126"/>
      <c r="F6" s="34"/>
      <c r="G6" s="35"/>
      <c r="H6" s="35"/>
      <c r="I6" s="35"/>
      <c r="J6" s="35"/>
      <c r="K6" s="35"/>
      <c r="L6" s="35"/>
    </row>
    <row r="7" spans="3:12" ht="36" customHeight="1" thickBot="1">
      <c r="C7" s="127" t="s">
        <v>158</v>
      </c>
      <c r="D7" s="120"/>
      <c r="F7" s="119"/>
      <c r="G7" s="38"/>
      <c r="H7" s="38"/>
      <c r="I7" s="38"/>
      <c r="J7" s="38"/>
      <c r="K7" s="38"/>
      <c r="L7" s="38"/>
    </row>
    <row r="8" spans="2:12" ht="32.25" customHeight="1">
      <c r="B8" s="119"/>
      <c r="C8" s="119"/>
      <c r="D8" s="120"/>
      <c r="E8" s="40"/>
      <c r="F8" s="128"/>
      <c r="G8" s="129" t="s">
        <v>151</v>
      </c>
      <c r="H8" s="326">
        <f>'男子申込入力'!H8</f>
        <v>0</v>
      </c>
      <c r="I8" s="326"/>
      <c r="J8" s="326"/>
      <c r="K8" s="327"/>
      <c r="L8" s="130" t="s">
        <v>221</v>
      </c>
    </row>
    <row r="9" spans="2:12" ht="32.25" customHeight="1">
      <c r="B9" s="119"/>
      <c r="C9" s="119"/>
      <c r="F9" s="63"/>
      <c r="G9" s="131" t="s">
        <v>152</v>
      </c>
      <c r="H9" s="317">
        <f>'男子申込入力'!H9</f>
        <v>0</v>
      </c>
      <c r="I9" s="317"/>
      <c r="J9" s="317"/>
      <c r="K9" s="317"/>
      <c r="L9" s="318"/>
    </row>
    <row r="10" spans="2:12" ht="32.25" customHeight="1">
      <c r="B10" s="119"/>
      <c r="C10" s="119"/>
      <c r="F10" s="63"/>
      <c r="G10" s="131" t="s">
        <v>153</v>
      </c>
      <c r="H10" s="317">
        <f>'男子申込入力'!H10</f>
      </c>
      <c r="I10" s="317"/>
      <c r="J10" s="317"/>
      <c r="K10" s="317"/>
      <c r="L10" s="318"/>
    </row>
    <row r="11" spans="2:12" ht="32.25" customHeight="1" thickBot="1">
      <c r="B11" s="119"/>
      <c r="C11" s="119"/>
      <c r="F11" s="132"/>
      <c r="G11" s="133" t="s">
        <v>154</v>
      </c>
      <c r="H11" s="319">
        <f>'男子申込入力'!H11</f>
        <v>0</v>
      </c>
      <c r="I11" s="320"/>
      <c r="J11" s="320"/>
      <c r="K11" s="320"/>
      <c r="L11" s="321"/>
    </row>
    <row r="12" spans="2:22" ht="30" customHeight="1" thickBot="1">
      <c r="B12" s="119"/>
      <c r="C12" s="119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T12" s="134"/>
      <c r="U12" s="134"/>
      <c r="V12" s="134"/>
    </row>
    <row r="13" spans="2:23" ht="15" customHeight="1">
      <c r="B13" s="135" t="s">
        <v>0</v>
      </c>
      <c r="C13" s="136" t="s">
        <v>159</v>
      </c>
      <c r="D13" s="137" t="s">
        <v>1</v>
      </c>
      <c r="E13" s="138" t="s">
        <v>2</v>
      </c>
      <c r="F13" s="139" t="s">
        <v>3</v>
      </c>
      <c r="G13" s="140" t="s">
        <v>4</v>
      </c>
      <c r="H13" s="141" t="s">
        <v>5</v>
      </c>
      <c r="I13" s="141" t="s">
        <v>6</v>
      </c>
      <c r="J13" s="233"/>
      <c r="K13" s="142"/>
      <c r="L13" s="142"/>
      <c r="M13" s="142"/>
      <c r="N13" s="243" t="s">
        <v>156</v>
      </c>
      <c r="O13" s="244" t="s">
        <v>155</v>
      </c>
      <c r="P13" s="142"/>
      <c r="T13" s="143"/>
      <c r="U13" s="144"/>
      <c r="V13" s="144"/>
      <c r="W13" s="143"/>
    </row>
    <row r="14" spans="1:23" ht="18" customHeight="1">
      <c r="A14" s="62"/>
      <c r="B14" s="77">
        <v>1</v>
      </c>
      <c r="C14" s="145">
        <f>IF('男子申込入力'!C14="","",'男子申込入力'!C14)</f>
      </c>
      <c r="D14" s="82">
        <f>IF(C14="","",'男子申込入力'!D14)</f>
      </c>
      <c r="E14" s="178">
        <f>IF(C14="","",'男子申込入力'!E14)</f>
      </c>
      <c r="F14" s="78">
        <f>IF(C14="","",'男子申込入力'!F14)</f>
      </c>
      <c r="G14" s="184">
        <f>IF(C14="","",$H$10)</f>
      </c>
      <c r="H14" s="79">
        <f>IF('男子申込入力'!H14=0,"",'男子申込入力'!H14)</f>
      </c>
      <c r="I14" s="79">
        <f>IF('男子申込入力'!I14=0,"",'男子申込入力'!I14)</f>
      </c>
      <c r="J14" s="234"/>
      <c r="K14" s="156"/>
      <c r="L14" s="156"/>
      <c r="M14" s="63"/>
      <c r="N14" s="245" t="s">
        <v>286</v>
      </c>
      <c r="O14" s="246">
        <f>'男子申込入力'!O14</f>
        <v>0</v>
      </c>
      <c r="P14" s="63"/>
      <c r="T14" s="143"/>
      <c r="U14" s="144"/>
      <c r="V14" s="144"/>
      <c r="W14" s="143"/>
    </row>
    <row r="15" spans="1:23" ht="18" customHeight="1">
      <c r="A15" s="62"/>
      <c r="B15" s="64">
        <f aca="true" t="shared" si="0" ref="B15:B68">IF(D15="","",B14+1)</f>
      </c>
      <c r="C15" s="146">
        <f>IF('男子申込入力'!C15="","",'男子申込入力'!C15)</f>
      </c>
      <c r="D15" s="83">
        <f>IF(C15="","",'男子申込入力'!D15)</f>
      </c>
      <c r="E15" s="179">
        <f>IF(C15="","",'男子申込入力'!E15)</f>
      </c>
      <c r="F15" s="65">
        <f>IF(C15="","",'男子申込入力'!F15)</f>
      </c>
      <c r="G15" s="185">
        <f aca="true" t="shared" si="1" ref="G15:G68">IF(C15="","",$H$10)</f>
      </c>
      <c r="H15" s="80">
        <f>IF('男子申込入力'!H15=0,"",'男子申込入力'!H15)</f>
      </c>
      <c r="I15" s="80">
        <f>IF('男子申込入力'!I15=0,"",'男子申込入力'!I15)</f>
      </c>
      <c r="J15" s="234"/>
      <c r="K15" s="156"/>
      <c r="L15" s="156"/>
      <c r="M15" s="63"/>
      <c r="N15" s="245" t="s">
        <v>273</v>
      </c>
      <c r="O15" s="246">
        <f>'男子申込入力'!O15</f>
        <v>0</v>
      </c>
      <c r="P15" s="63"/>
      <c r="T15" s="143"/>
      <c r="U15" s="144"/>
      <c r="V15" s="144"/>
      <c r="W15" s="143"/>
    </row>
    <row r="16" spans="1:23" ht="18" customHeight="1">
      <c r="A16" s="62"/>
      <c r="B16" s="66">
        <f t="shared" si="0"/>
      </c>
      <c r="C16" s="147">
        <f>IF('男子申込入力'!C16="","",'男子申込入力'!C16)</f>
      </c>
      <c r="D16" s="84">
        <f>IF(C16="","",'男子申込入力'!D16)</f>
      </c>
      <c r="E16" s="179">
        <f>IF(C16="","",'男子申込入力'!E16)</f>
      </c>
      <c r="F16" s="67">
        <f>IF(C16="","",'男子申込入力'!F16)</f>
      </c>
      <c r="G16" s="186">
        <f t="shared" si="1"/>
      </c>
      <c r="H16" s="81">
        <f>IF('男子申込入力'!H16=0,"",'男子申込入力'!H16)</f>
      </c>
      <c r="I16" s="81">
        <f>IF('男子申込入力'!I16=0,"",'男子申込入力'!I16)</f>
      </c>
      <c r="J16" s="234"/>
      <c r="K16" s="156"/>
      <c r="L16" s="156"/>
      <c r="M16" s="63"/>
      <c r="N16" s="245" t="s">
        <v>288</v>
      </c>
      <c r="O16" s="246">
        <f>'男子申込入力'!O16</f>
        <v>0</v>
      </c>
      <c r="P16" s="63"/>
      <c r="T16" s="143"/>
      <c r="U16" s="144"/>
      <c r="V16" s="144"/>
      <c r="W16" s="143"/>
    </row>
    <row r="17" spans="1:23" ht="18" customHeight="1">
      <c r="A17" s="62"/>
      <c r="B17" s="64">
        <f t="shared" si="0"/>
      </c>
      <c r="C17" s="146">
        <f>IF('男子申込入力'!C17="","",'男子申込入力'!C17)</f>
      </c>
      <c r="D17" s="85">
        <f>IF(C17="","",'男子申込入力'!D17)</f>
      </c>
      <c r="E17" s="180">
        <f>IF(C17="","",'男子申込入力'!E17)</f>
      </c>
      <c r="F17" s="65">
        <f>IF(C17="","",'男子申込入力'!F17)</f>
      </c>
      <c r="G17" s="185">
        <f t="shared" si="1"/>
      </c>
      <c r="H17" s="80">
        <f>IF('男子申込入力'!H17=0,"",'男子申込入力'!H17)</f>
      </c>
      <c r="I17" s="80">
        <f>IF('男子申込入力'!I17=0,"",'男子申込入力'!I17)</f>
      </c>
      <c r="J17" s="234"/>
      <c r="K17" s="156"/>
      <c r="L17" s="156"/>
      <c r="M17" s="63"/>
      <c r="N17" s="245" t="s">
        <v>275</v>
      </c>
      <c r="O17" s="246">
        <f>'男子申込入力'!O17</f>
        <v>0</v>
      </c>
      <c r="P17" s="63"/>
      <c r="T17" s="143"/>
      <c r="U17" s="144"/>
      <c r="V17" s="144"/>
      <c r="W17" s="143"/>
    </row>
    <row r="18" spans="1:23" ht="18" customHeight="1" thickBot="1">
      <c r="A18" s="62"/>
      <c r="B18" s="68">
        <f t="shared" si="0"/>
      </c>
      <c r="C18" s="148">
        <f>IF('男子申込入力'!C18="","",'男子申込入力'!C18)</f>
      </c>
      <c r="D18" s="86">
        <f>IF(C18="","",'男子申込入力'!D18)</f>
      </c>
      <c r="E18" s="181">
        <f>IF(C18="","",'男子申込入力'!E18)</f>
      </c>
      <c r="F18" s="69">
        <f>IF(C18="","",'男子申込入力'!F18)</f>
      </c>
      <c r="G18" s="187">
        <f t="shared" si="1"/>
      </c>
      <c r="H18" s="71">
        <f>IF('男子申込入力'!H18=0,"",'男子申込入力'!H18)</f>
      </c>
      <c r="I18" s="71">
        <f>IF('男子申込入力'!I18=0,"",'男子申込入力'!I18)</f>
      </c>
      <c r="J18" s="234"/>
      <c r="K18" s="156"/>
      <c r="L18" s="156"/>
      <c r="M18" s="63"/>
      <c r="N18" s="247" t="s">
        <v>290</v>
      </c>
      <c r="O18" s="248">
        <f>'男子申込入力'!O18</f>
        <v>0</v>
      </c>
      <c r="P18" s="63"/>
      <c r="T18" s="143"/>
      <c r="U18" s="144"/>
      <c r="V18" s="144"/>
      <c r="W18" s="143"/>
    </row>
    <row r="19" spans="1:23" ht="18" customHeight="1">
      <c r="A19" s="62"/>
      <c r="B19" s="77">
        <f t="shared" si="0"/>
      </c>
      <c r="C19" s="145">
        <f>IF('男子申込入力'!C19="","",'男子申込入力'!C19)</f>
      </c>
      <c r="D19" s="82">
        <f>IF(C19="","",'男子申込入力'!D19)</f>
      </c>
      <c r="E19" s="178">
        <f>IF(C19="","",'男子申込入力'!E19)</f>
      </c>
      <c r="F19" s="78">
        <f>IF(C19="","",'男子申込入力'!F19)</f>
      </c>
      <c r="G19" s="188">
        <f t="shared" si="1"/>
      </c>
      <c r="H19" s="79">
        <f>IF('男子申込入力'!H19=0,"",'男子申込入力'!H19)</f>
      </c>
      <c r="I19" s="79">
        <f>IF('男子申込入力'!I19=0,"",'男子申込入力'!I19)</f>
      </c>
      <c r="J19" s="234"/>
      <c r="K19" s="156"/>
      <c r="L19" s="156"/>
      <c r="M19" s="63"/>
      <c r="N19" s="63"/>
      <c r="O19" s="70"/>
      <c r="P19" s="63"/>
      <c r="T19" s="143"/>
      <c r="U19" s="144"/>
      <c r="V19" s="144"/>
      <c r="W19" s="143"/>
    </row>
    <row r="20" spans="1:23" ht="18" customHeight="1">
      <c r="A20" s="62"/>
      <c r="B20" s="64">
        <f t="shared" si="0"/>
      </c>
      <c r="C20" s="146">
        <f>IF('男子申込入力'!C20="","",'男子申込入力'!C20)</f>
      </c>
      <c r="D20" s="83">
        <f>IF(C20="","",'男子申込入力'!D20)</f>
      </c>
      <c r="E20" s="180">
        <f>IF(C20="","",'男子申込入力'!E20)</f>
      </c>
      <c r="F20" s="65">
        <f>IF(C20="","",'男子申込入力'!F20)</f>
      </c>
      <c r="G20" s="189">
        <f t="shared" si="1"/>
      </c>
      <c r="H20" s="80">
        <f>IF('男子申込入力'!H20=0,"",'男子申込入力'!H20)</f>
      </c>
      <c r="I20" s="80">
        <f>IF('男子申込入力'!I20=0,"",'男子申込入力'!I20)</f>
      </c>
      <c r="J20" s="234"/>
      <c r="K20" s="156"/>
      <c r="L20" s="156"/>
      <c r="M20" s="63"/>
      <c r="N20" s="63"/>
      <c r="O20" s="70"/>
      <c r="P20" s="63"/>
      <c r="T20" s="143"/>
      <c r="U20" s="144"/>
      <c r="V20" s="144"/>
      <c r="W20" s="143"/>
    </row>
    <row r="21" spans="1:23" ht="18" customHeight="1">
      <c r="A21" s="62"/>
      <c r="B21" s="66">
        <f t="shared" si="0"/>
      </c>
      <c r="C21" s="147">
        <f>IF('男子申込入力'!C21="","",'男子申込入力'!C21)</f>
      </c>
      <c r="D21" s="84">
        <f>IF(C21="","",'男子申込入力'!D21)</f>
      </c>
      <c r="E21" s="179">
        <f>IF(C21="","",'男子申込入力'!E21)</f>
      </c>
      <c r="F21" s="67">
        <f>IF(C21="","",'男子申込入力'!F21)</f>
      </c>
      <c r="G21" s="190">
        <f t="shared" si="1"/>
      </c>
      <c r="H21" s="81">
        <f>IF('男子申込入力'!H21=0,"",'男子申込入力'!H21)</f>
      </c>
      <c r="I21" s="81">
        <f>IF('男子申込入力'!I21=0,"",'男子申込入力'!I21)</f>
      </c>
      <c r="J21" s="234"/>
      <c r="K21" s="156"/>
      <c r="L21" s="156"/>
      <c r="M21" s="63"/>
      <c r="N21" s="63"/>
      <c r="O21" s="70"/>
      <c r="P21" s="63"/>
      <c r="T21" s="143"/>
      <c r="U21" s="144"/>
      <c r="V21" s="144"/>
      <c r="W21" s="143"/>
    </row>
    <row r="22" spans="1:23" ht="18" customHeight="1">
      <c r="A22" s="62"/>
      <c r="B22" s="64">
        <f t="shared" si="0"/>
      </c>
      <c r="C22" s="146">
        <f>IF('男子申込入力'!C22="","",'男子申込入力'!C22)</f>
      </c>
      <c r="D22" s="85">
        <f>IF(C22="","",'男子申込入力'!D22)</f>
      </c>
      <c r="E22" s="180">
        <f>IF(C22="","",'男子申込入力'!E22)</f>
      </c>
      <c r="F22" s="65">
        <f>IF(C22="","",'男子申込入力'!F22)</f>
      </c>
      <c r="G22" s="189">
        <f t="shared" si="1"/>
      </c>
      <c r="H22" s="80">
        <f>IF('男子申込入力'!H22=0,"",'男子申込入力'!H22)</f>
      </c>
      <c r="I22" s="80">
        <f>IF('男子申込入力'!I22=0,"",'男子申込入力'!I22)</f>
      </c>
      <c r="J22" s="234"/>
      <c r="K22" s="156"/>
      <c r="L22" s="156"/>
      <c r="M22" s="63"/>
      <c r="N22" s="63"/>
      <c r="O22" s="70"/>
      <c r="P22" s="63"/>
      <c r="T22" s="143"/>
      <c r="U22" s="144"/>
      <c r="V22" s="144"/>
      <c r="W22" s="143"/>
    </row>
    <row r="23" spans="1:23" ht="18" customHeight="1">
      <c r="A23" s="62"/>
      <c r="B23" s="68">
        <f t="shared" si="0"/>
      </c>
      <c r="C23" s="148">
        <f>IF('男子申込入力'!C23="","",'男子申込入力'!C23)</f>
      </c>
      <c r="D23" s="86">
        <f>IF(C23="","",'男子申込入力'!D23)</f>
      </c>
      <c r="E23" s="181">
        <f>IF(C23="","",'男子申込入力'!E23)</f>
      </c>
      <c r="F23" s="69">
        <f>IF(C23="","",'男子申込入力'!F23)</f>
      </c>
      <c r="G23" s="191">
        <f t="shared" si="1"/>
      </c>
      <c r="H23" s="71">
        <f>IF('男子申込入力'!H23=0,"",'男子申込入力'!H23)</f>
      </c>
      <c r="I23" s="71">
        <f>IF('男子申込入力'!I23=0,"",'男子申込入力'!I23)</f>
      </c>
      <c r="J23" s="234"/>
      <c r="K23" s="156"/>
      <c r="L23" s="156"/>
      <c r="M23" s="63"/>
      <c r="N23" s="63"/>
      <c r="O23" s="70"/>
      <c r="P23" s="63"/>
      <c r="T23" s="143"/>
      <c r="U23" s="144"/>
      <c r="V23" s="144"/>
      <c r="W23" s="143"/>
    </row>
    <row r="24" spans="1:23" ht="18" customHeight="1">
      <c r="A24" s="62"/>
      <c r="B24" s="77">
        <f t="shared" si="0"/>
      </c>
      <c r="C24" s="145">
        <f>IF('男子申込入力'!C24="","",'男子申込入力'!C24)</f>
      </c>
      <c r="D24" s="82">
        <f>IF(C24="","",'男子申込入力'!D24)</f>
      </c>
      <c r="E24" s="178">
        <f>IF(C24="","",'男子申込入力'!E24)</f>
      </c>
      <c r="F24" s="78">
        <f>IF(C24="","",'男子申込入力'!F24)</f>
      </c>
      <c r="G24" s="188">
        <f t="shared" si="1"/>
      </c>
      <c r="H24" s="79">
        <f>IF('男子申込入力'!H24=0,"",'男子申込入力'!H24)</f>
      </c>
      <c r="I24" s="79">
        <f>IF('男子申込入力'!I24=0,"",'男子申込入力'!I24)</f>
      </c>
      <c r="J24" s="234"/>
      <c r="K24" s="156"/>
      <c r="L24" s="156"/>
      <c r="M24" s="63"/>
      <c r="N24" s="63"/>
      <c r="O24" s="70"/>
      <c r="P24" s="63"/>
      <c r="T24" s="143"/>
      <c r="U24" s="144"/>
      <c r="V24" s="144"/>
      <c r="W24" s="143"/>
    </row>
    <row r="25" spans="1:23" ht="18" customHeight="1">
      <c r="A25" s="62"/>
      <c r="B25" s="64">
        <f t="shared" si="0"/>
      </c>
      <c r="C25" s="146">
        <f>IF('男子申込入力'!C25="","",'男子申込入力'!C25)</f>
      </c>
      <c r="D25" s="85">
        <f>IF(C25="","",'男子申込入力'!D25)</f>
      </c>
      <c r="E25" s="180">
        <f>IF(C25="","",'男子申込入力'!E25)</f>
      </c>
      <c r="F25" s="65">
        <f>IF(C25="","",'男子申込入力'!F25)</f>
      </c>
      <c r="G25" s="189">
        <f t="shared" si="1"/>
      </c>
      <c r="H25" s="80">
        <f>IF('男子申込入力'!H25=0,"",'男子申込入力'!H25)</f>
      </c>
      <c r="I25" s="80">
        <f>IF('男子申込入力'!I25=0,"",'男子申込入力'!I25)</f>
      </c>
      <c r="J25" s="234"/>
      <c r="K25" s="156"/>
      <c r="L25" s="156"/>
      <c r="M25" s="63"/>
      <c r="N25" s="63"/>
      <c r="O25" s="70"/>
      <c r="P25" s="63"/>
      <c r="T25" s="143"/>
      <c r="U25" s="144"/>
      <c r="V25" s="144"/>
      <c r="W25" s="143"/>
    </row>
    <row r="26" spans="1:23" ht="18" customHeight="1">
      <c r="A26" s="62"/>
      <c r="B26" s="66">
        <f t="shared" si="0"/>
      </c>
      <c r="C26" s="147">
        <f>IF('男子申込入力'!C26="","",'男子申込入力'!C26)</f>
      </c>
      <c r="D26" s="84">
        <f>IF(C26="","",'男子申込入力'!D26)</f>
      </c>
      <c r="E26" s="179">
        <f>IF(C26="","",'男子申込入力'!E26)</f>
      </c>
      <c r="F26" s="67">
        <f>IF(C26="","",'男子申込入力'!F26)</f>
      </c>
      <c r="G26" s="190">
        <f t="shared" si="1"/>
      </c>
      <c r="H26" s="81">
        <f>IF('男子申込入力'!H26=0,"",'男子申込入力'!H26)</f>
      </c>
      <c r="I26" s="81">
        <f>IF('男子申込入力'!I26=0,"",'男子申込入力'!I26)</f>
      </c>
      <c r="J26" s="234"/>
      <c r="K26" s="156"/>
      <c r="L26" s="156"/>
      <c r="M26" s="63"/>
      <c r="N26" s="63"/>
      <c r="O26" s="70"/>
      <c r="P26" s="63"/>
      <c r="T26" s="143"/>
      <c r="U26" s="144"/>
      <c r="V26" s="144"/>
      <c r="W26" s="143"/>
    </row>
    <row r="27" spans="1:23" ht="18" customHeight="1">
      <c r="A27" s="62"/>
      <c r="B27" s="64">
        <f t="shared" si="0"/>
      </c>
      <c r="C27" s="146">
        <f>IF('男子申込入力'!C27="","",'男子申込入力'!C27)</f>
      </c>
      <c r="D27" s="85">
        <f>IF(C27="","",'男子申込入力'!D27)</f>
      </c>
      <c r="E27" s="180">
        <f>IF(C27="","",'男子申込入力'!E27)</f>
      </c>
      <c r="F27" s="65">
        <f>IF(C27="","",'男子申込入力'!F27)</f>
      </c>
      <c r="G27" s="189">
        <f t="shared" si="1"/>
      </c>
      <c r="H27" s="80">
        <f>IF('男子申込入力'!H27=0,"",'男子申込入力'!H27)</f>
      </c>
      <c r="I27" s="80">
        <f>IF('男子申込入力'!I27=0,"",'男子申込入力'!I27)</f>
      </c>
      <c r="J27" s="234"/>
      <c r="K27" s="156"/>
      <c r="L27" s="156"/>
      <c r="M27" s="63"/>
      <c r="N27" s="63"/>
      <c r="O27" s="70"/>
      <c r="P27" s="63"/>
      <c r="T27" s="143"/>
      <c r="U27" s="144"/>
      <c r="V27" s="144"/>
      <c r="W27" s="143"/>
    </row>
    <row r="28" spans="1:23" ht="18" customHeight="1">
      <c r="A28" s="62"/>
      <c r="B28" s="68">
        <f t="shared" si="0"/>
      </c>
      <c r="C28" s="148">
        <f>IF('男子申込入力'!C28="","",'男子申込入力'!C28)</f>
      </c>
      <c r="D28" s="86">
        <f>IF(C28="","",'男子申込入力'!D28)</f>
      </c>
      <c r="E28" s="181">
        <f>IF(C28="","",'男子申込入力'!E28)</f>
      </c>
      <c r="F28" s="69">
        <f>IF(C28="","",'男子申込入力'!F28)</f>
      </c>
      <c r="G28" s="191">
        <f t="shared" si="1"/>
      </c>
      <c r="H28" s="71">
        <f>IF('男子申込入力'!H28=0,"",'男子申込入力'!H28)</f>
      </c>
      <c r="I28" s="71">
        <f>IF('男子申込入力'!I28=0,"",'男子申込入力'!I28)</f>
      </c>
      <c r="J28" s="234"/>
      <c r="K28" s="156"/>
      <c r="L28" s="156"/>
      <c r="M28" s="63"/>
      <c r="N28" s="63"/>
      <c r="O28" s="70"/>
      <c r="P28" s="63"/>
      <c r="T28" s="143"/>
      <c r="U28" s="144"/>
      <c r="V28" s="144"/>
      <c r="W28" s="143"/>
    </row>
    <row r="29" spans="1:23" ht="18" customHeight="1">
      <c r="A29" s="62"/>
      <c r="B29" s="77">
        <f t="shared" si="0"/>
      </c>
      <c r="C29" s="145">
        <f>IF('男子申込入力'!C29="","",'男子申込入力'!C29)</f>
      </c>
      <c r="D29" s="82">
        <f>IF(C29="","",'男子申込入力'!D29)</f>
      </c>
      <c r="E29" s="178">
        <f>IF(C29="","",'男子申込入力'!E29)</f>
      </c>
      <c r="F29" s="78">
        <f>IF(C29="","",'男子申込入力'!F29)</f>
      </c>
      <c r="G29" s="188">
        <f t="shared" si="1"/>
      </c>
      <c r="H29" s="79">
        <f>IF('男子申込入力'!H29=0,"",'男子申込入力'!H29)</f>
      </c>
      <c r="I29" s="79">
        <f>IF('男子申込入力'!I29=0,"",'男子申込入力'!I29)</f>
      </c>
      <c r="J29" s="234"/>
      <c r="K29" s="156"/>
      <c r="L29" s="156"/>
      <c r="M29" s="63"/>
      <c r="N29" s="63"/>
      <c r="O29" s="70"/>
      <c r="P29" s="63"/>
      <c r="T29" s="143"/>
      <c r="U29" s="144"/>
      <c r="V29" s="144"/>
      <c r="W29" s="143"/>
    </row>
    <row r="30" spans="1:23" ht="18" customHeight="1">
      <c r="A30" s="62"/>
      <c r="B30" s="64">
        <f t="shared" si="0"/>
      </c>
      <c r="C30" s="146">
        <f>IF('男子申込入力'!C30="","",'男子申込入力'!C30)</f>
      </c>
      <c r="D30" s="85">
        <f>IF(C30="","",'男子申込入力'!D30)</f>
      </c>
      <c r="E30" s="180">
        <f>IF(C30="","",'男子申込入力'!E30)</f>
      </c>
      <c r="F30" s="65">
        <f>IF(C30="","",'男子申込入力'!F30)</f>
      </c>
      <c r="G30" s="189">
        <f t="shared" si="1"/>
      </c>
      <c r="H30" s="80">
        <f>IF('男子申込入力'!H30=0,"",'男子申込入力'!H30)</f>
      </c>
      <c r="I30" s="80">
        <f>IF('男子申込入力'!I30=0,"",'男子申込入力'!I30)</f>
      </c>
      <c r="J30" s="234"/>
      <c r="K30" s="156"/>
      <c r="L30" s="156"/>
      <c r="M30" s="63"/>
      <c r="N30" s="63"/>
      <c r="O30" s="70"/>
      <c r="P30" s="63"/>
      <c r="T30" s="143"/>
      <c r="U30" s="144"/>
      <c r="V30" s="144"/>
      <c r="W30" s="143"/>
    </row>
    <row r="31" spans="1:23" ht="18" customHeight="1">
      <c r="A31" s="62"/>
      <c r="B31" s="66">
        <f t="shared" si="0"/>
      </c>
      <c r="C31" s="147">
        <f>IF('男子申込入力'!C31="","",'男子申込入力'!C31)</f>
      </c>
      <c r="D31" s="87">
        <f>IF(C31="","",'男子申込入力'!D31)</f>
      </c>
      <c r="E31" s="179">
        <f>IF(C31="","",'男子申込入力'!E31)</f>
      </c>
      <c r="F31" s="67">
        <f>IF(C31="","",'男子申込入力'!F31)</f>
      </c>
      <c r="G31" s="190">
        <f t="shared" si="1"/>
      </c>
      <c r="H31" s="81">
        <f>IF('男子申込入力'!H31=0,"",'男子申込入力'!H31)</f>
      </c>
      <c r="I31" s="81">
        <f>IF('男子申込入力'!I31=0,"",'男子申込入力'!I31)</f>
      </c>
      <c r="J31" s="234"/>
      <c r="K31" s="156"/>
      <c r="L31" s="156"/>
      <c r="M31" s="63"/>
      <c r="N31" s="63"/>
      <c r="O31" s="70"/>
      <c r="P31" s="63"/>
      <c r="T31" s="143"/>
      <c r="U31" s="144"/>
      <c r="V31" s="144"/>
      <c r="W31" s="143"/>
    </row>
    <row r="32" spans="1:23" ht="18" customHeight="1">
      <c r="A32" s="62"/>
      <c r="B32" s="64">
        <f t="shared" si="0"/>
      </c>
      <c r="C32" s="146">
        <f>IF('男子申込入力'!C32="","",'男子申込入力'!C32)</f>
      </c>
      <c r="D32" s="85">
        <f>IF(C32="","",'男子申込入力'!D32)</f>
      </c>
      <c r="E32" s="180">
        <f>IF(C32="","",'男子申込入力'!E32)</f>
      </c>
      <c r="F32" s="65">
        <f>IF(C32="","",'男子申込入力'!F32)</f>
      </c>
      <c r="G32" s="189">
        <f t="shared" si="1"/>
      </c>
      <c r="H32" s="80">
        <f>IF('男子申込入力'!H32=0,"",'男子申込入力'!H32)</f>
      </c>
      <c r="I32" s="80">
        <f>IF('男子申込入力'!I32=0,"",'男子申込入力'!I32)</f>
      </c>
      <c r="J32" s="234"/>
      <c r="K32" s="156"/>
      <c r="L32" s="156"/>
      <c r="M32" s="63"/>
      <c r="N32" s="63"/>
      <c r="O32" s="70"/>
      <c r="P32" s="63"/>
      <c r="T32" s="143"/>
      <c r="U32" s="144"/>
      <c r="V32" s="144"/>
      <c r="W32" s="143"/>
    </row>
    <row r="33" spans="1:23" ht="18" customHeight="1" thickBot="1">
      <c r="A33" s="62"/>
      <c r="B33" s="73">
        <f t="shared" si="0"/>
      </c>
      <c r="C33" s="151">
        <f>IF('男子申込入力'!C33="","",'男子申込入力'!C33)</f>
      </c>
      <c r="D33" s="91">
        <f>IF(C33="","",'男子申込入力'!D33)</f>
      </c>
      <c r="E33" s="183">
        <f>IF(C33="","",'男子申込入力'!E33)</f>
      </c>
      <c r="F33" s="74">
        <f>IF(C33="","",'男子申込入力'!F33)</f>
      </c>
      <c r="G33" s="193">
        <f t="shared" si="1"/>
      </c>
      <c r="H33" s="152">
        <f>IF('男子申込入力'!H33=0,"",'男子申込入力'!H33)</f>
      </c>
      <c r="I33" s="242">
        <f>IF('男子申込入力'!I33=0,"",'男子申込入力'!I33)</f>
      </c>
      <c r="J33" s="234"/>
      <c r="K33" s="156"/>
      <c r="L33" s="156"/>
      <c r="M33" s="63"/>
      <c r="N33" s="63"/>
      <c r="O33" s="70"/>
      <c r="P33" s="63"/>
      <c r="T33" s="143"/>
      <c r="U33" s="144"/>
      <c r="V33" s="144"/>
      <c r="W33" s="143"/>
    </row>
    <row r="34" spans="1:23" ht="18" customHeight="1">
      <c r="A34" s="62"/>
      <c r="B34" s="75">
        <f t="shared" si="0"/>
      </c>
      <c r="C34" s="149">
        <f>IF('男子申込入力'!C34="","",'男子申込入力'!C34)</f>
      </c>
      <c r="D34" s="90">
        <f>IF(C34="","",'男子申込入力'!D34)</f>
      </c>
      <c r="E34" s="182">
        <f>IF(C34="","",'男子申込入力'!E34)</f>
      </c>
      <c r="F34" s="76">
        <f>IF(C34="","",'男子申込入力'!F34)</f>
      </c>
      <c r="G34" s="192">
        <f t="shared" si="1"/>
      </c>
      <c r="H34" s="150">
        <f>IF('男子申込入力'!H34=0,"",'男子申込入力'!H34)</f>
      </c>
      <c r="I34" s="150">
        <f>IF('男子申込入力'!I34=0,"",'男子申込入力'!I34)</f>
      </c>
      <c r="J34" s="234"/>
      <c r="K34" s="156"/>
      <c r="L34" s="156"/>
      <c r="M34" s="63"/>
      <c r="N34" s="63"/>
      <c r="O34" s="70"/>
      <c r="P34" s="63"/>
      <c r="T34" s="143"/>
      <c r="U34" s="144"/>
      <c r="V34" s="144"/>
      <c r="W34" s="143"/>
    </row>
    <row r="35" spans="1:23" ht="18" customHeight="1">
      <c r="A35" s="62"/>
      <c r="B35" s="64">
        <f t="shared" si="0"/>
      </c>
      <c r="C35" s="146">
        <f>IF('男子申込入力'!C35="","",'男子申込入力'!C35)</f>
      </c>
      <c r="D35" s="83">
        <f>IF(C35="","",'男子申込入力'!D35)</f>
      </c>
      <c r="E35" s="180">
        <f>IF(C35="","",'男子申込入力'!E35)</f>
      </c>
      <c r="F35" s="65">
        <f>IF(C35="","",'男子申込入力'!F35)</f>
      </c>
      <c r="G35" s="189">
        <f t="shared" si="1"/>
      </c>
      <c r="H35" s="80">
        <f>IF('男子申込入力'!H35=0,"",'男子申込入力'!H35)</f>
      </c>
      <c r="I35" s="80">
        <f>IF('男子申込入力'!I35=0,"",'男子申込入力'!I35)</f>
      </c>
      <c r="J35" s="234"/>
      <c r="K35" s="156"/>
      <c r="L35" s="156"/>
      <c r="M35" s="63"/>
      <c r="N35" s="63"/>
      <c r="O35" s="63"/>
      <c r="P35" s="63"/>
      <c r="T35" s="143"/>
      <c r="U35" s="144"/>
      <c r="V35" s="144"/>
      <c r="W35" s="143"/>
    </row>
    <row r="36" spans="1:23" ht="18" customHeight="1">
      <c r="A36" s="62"/>
      <c r="B36" s="66">
        <f t="shared" si="0"/>
      </c>
      <c r="C36" s="147">
        <f>IF('男子申込入力'!C36="","",'男子申込入力'!C36)</f>
      </c>
      <c r="D36" s="84">
        <f>IF(C36="","",'男子申込入力'!D36)</f>
      </c>
      <c r="E36" s="179">
        <f>IF(C36="","",'男子申込入力'!E36)</f>
      </c>
      <c r="F36" s="67">
        <f>IF(C36="","",'男子申込入力'!F36)</f>
      </c>
      <c r="G36" s="190">
        <f t="shared" si="1"/>
      </c>
      <c r="H36" s="81">
        <f>IF('男子申込入力'!H36=0,"",'男子申込入力'!H36)</f>
      </c>
      <c r="I36" s="81">
        <f>IF('男子申込入力'!I36=0,"",'男子申込入力'!I36)</f>
      </c>
      <c r="J36" s="234"/>
      <c r="K36" s="156"/>
      <c r="L36" s="156"/>
      <c r="M36" s="63"/>
      <c r="N36" s="63"/>
      <c r="O36" s="63"/>
      <c r="P36" s="63"/>
      <c r="T36" s="143"/>
      <c r="U36" s="144"/>
      <c r="V36" s="144"/>
      <c r="W36" s="143"/>
    </row>
    <row r="37" spans="1:23" ht="18" customHeight="1">
      <c r="A37" s="62"/>
      <c r="B37" s="64">
        <f t="shared" si="0"/>
      </c>
      <c r="C37" s="146">
        <f>IF('男子申込入力'!C37="","",'男子申込入力'!C37)</f>
      </c>
      <c r="D37" s="85">
        <f>IF(C37="","",'男子申込入力'!D37)</f>
      </c>
      <c r="E37" s="180">
        <f>IF(C37="","",'男子申込入力'!E37)</f>
      </c>
      <c r="F37" s="65">
        <f>IF(C37="","",'男子申込入力'!F37)</f>
      </c>
      <c r="G37" s="189">
        <f t="shared" si="1"/>
      </c>
      <c r="H37" s="80">
        <f>IF('男子申込入力'!H37=0,"",'男子申込入力'!H37)</f>
      </c>
      <c r="I37" s="80">
        <f>IF('男子申込入力'!I37=0,"",'男子申込入力'!I37)</f>
      </c>
      <c r="J37" s="234"/>
      <c r="K37" s="156"/>
      <c r="L37" s="156"/>
      <c r="M37" s="63"/>
      <c r="N37" s="63"/>
      <c r="O37" s="63"/>
      <c r="P37" s="63"/>
      <c r="T37" s="143"/>
      <c r="U37" s="144"/>
      <c r="V37" s="144"/>
      <c r="W37" s="143"/>
    </row>
    <row r="38" spans="1:23" ht="18" customHeight="1">
      <c r="A38" s="62"/>
      <c r="B38" s="68">
        <f t="shared" si="0"/>
      </c>
      <c r="C38" s="148">
        <f>IF('男子申込入力'!C38="","",'男子申込入力'!C38)</f>
      </c>
      <c r="D38" s="86">
        <f>IF(C38="","",'男子申込入力'!D38)</f>
      </c>
      <c r="E38" s="181">
        <f>IF(C38="","",'男子申込入力'!E38)</f>
      </c>
      <c r="F38" s="69">
        <f>IF(C38="","",'男子申込入力'!F38)</f>
      </c>
      <c r="G38" s="191">
        <f t="shared" si="1"/>
      </c>
      <c r="H38" s="71">
        <f>IF('男子申込入力'!H38=0,"",'男子申込入力'!H38)</f>
      </c>
      <c r="I38" s="71">
        <f>IF('男子申込入力'!I38=0,"",'男子申込入力'!I38)</f>
      </c>
      <c r="J38" s="234"/>
      <c r="K38" s="156"/>
      <c r="L38" s="156"/>
      <c r="M38" s="63"/>
      <c r="N38" s="63"/>
      <c r="O38" s="63"/>
      <c r="P38" s="63"/>
      <c r="T38" s="143"/>
      <c r="U38" s="144"/>
      <c r="V38" s="144"/>
      <c r="W38" s="143"/>
    </row>
    <row r="39" spans="1:23" ht="18" customHeight="1">
      <c r="A39" s="62"/>
      <c r="B39" s="77">
        <f t="shared" si="0"/>
      </c>
      <c r="C39" s="145">
        <f>IF('男子申込入力'!C39="","",'男子申込入力'!C39)</f>
      </c>
      <c r="D39" s="82">
        <f>IF(C39="","",'男子申込入力'!D39)</f>
      </c>
      <c r="E39" s="178">
        <f>IF(C39="","",'男子申込入力'!E39)</f>
      </c>
      <c r="F39" s="78">
        <f>IF(C39="","",'男子申込入力'!F39)</f>
      </c>
      <c r="G39" s="188">
        <f t="shared" si="1"/>
      </c>
      <c r="H39" s="79">
        <f>IF('男子申込入力'!H39=0,"",'男子申込入力'!H39)</f>
      </c>
      <c r="I39" s="79">
        <f>IF('男子申込入力'!I39=0,"",'男子申込入力'!I39)</f>
      </c>
      <c r="J39" s="234"/>
      <c r="K39" s="156"/>
      <c r="L39" s="156"/>
      <c r="M39" s="63"/>
      <c r="N39" s="63"/>
      <c r="O39" s="63"/>
      <c r="P39" s="63"/>
      <c r="T39" s="143"/>
      <c r="U39" s="144"/>
      <c r="V39" s="144"/>
      <c r="W39" s="143"/>
    </row>
    <row r="40" spans="1:23" ht="18" customHeight="1">
      <c r="A40" s="62"/>
      <c r="B40" s="64">
        <f t="shared" si="0"/>
      </c>
      <c r="C40" s="146">
        <f>IF('男子申込入力'!C40="","",'男子申込入力'!C40)</f>
      </c>
      <c r="D40" s="85">
        <f>IF(C40="","",'男子申込入力'!D40)</f>
      </c>
      <c r="E40" s="180">
        <f>IF(C40="","",'男子申込入力'!E40)</f>
      </c>
      <c r="F40" s="65">
        <f>IF(C40="","",'男子申込入力'!F40)</f>
      </c>
      <c r="G40" s="189">
        <f t="shared" si="1"/>
      </c>
      <c r="H40" s="80">
        <f>IF('男子申込入力'!H40=0,"",'男子申込入力'!H40)</f>
      </c>
      <c r="I40" s="80">
        <f>IF('男子申込入力'!I40=0,"",'男子申込入力'!I40)</f>
      </c>
      <c r="J40" s="234"/>
      <c r="K40" s="156"/>
      <c r="L40" s="156"/>
      <c r="M40" s="63"/>
      <c r="N40" s="63"/>
      <c r="O40" s="63"/>
      <c r="P40" s="63"/>
      <c r="T40" s="143"/>
      <c r="U40" s="144"/>
      <c r="V40" s="144"/>
      <c r="W40" s="143"/>
    </row>
    <row r="41" spans="1:23" ht="18" customHeight="1">
      <c r="A41" s="62"/>
      <c r="B41" s="66">
        <f t="shared" si="0"/>
      </c>
      <c r="C41" s="147">
        <f>IF('男子申込入力'!C41="","",'男子申込入力'!C41)</f>
      </c>
      <c r="D41" s="84">
        <f>IF(C41="","",'男子申込入力'!D41)</f>
      </c>
      <c r="E41" s="179">
        <f>IF(C41="","",'男子申込入力'!E41)</f>
      </c>
      <c r="F41" s="67">
        <f>IF(C41="","",'男子申込入力'!F41)</f>
      </c>
      <c r="G41" s="190">
        <f t="shared" si="1"/>
      </c>
      <c r="H41" s="81">
        <f>IF('男子申込入力'!H41=0,"",'男子申込入力'!H41)</f>
      </c>
      <c r="I41" s="81">
        <f>IF('男子申込入力'!I41=0,"",'男子申込入力'!I41)</f>
      </c>
      <c r="J41" s="234"/>
      <c r="K41" s="156"/>
      <c r="L41" s="156"/>
      <c r="M41" s="63"/>
      <c r="N41" s="63"/>
      <c r="O41" s="63"/>
      <c r="P41" s="63"/>
      <c r="T41" s="143"/>
      <c r="U41" s="144"/>
      <c r="V41" s="144"/>
      <c r="W41" s="143"/>
    </row>
    <row r="42" spans="1:23" ht="18" customHeight="1">
      <c r="A42" s="62"/>
      <c r="B42" s="64">
        <f t="shared" si="0"/>
      </c>
      <c r="C42" s="146">
        <f>IF('男子申込入力'!C42="","",'男子申込入力'!C42)</f>
      </c>
      <c r="D42" s="83">
        <f>IF(C42="","",'男子申込入力'!D42)</f>
      </c>
      <c r="E42" s="180">
        <f>IF(C42="","",'男子申込入力'!E42)</f>
      </c>
      <c r="F42" s="65">
        <f>IF(C42="","",'男子申込入力'!F42)</f>
      </c>
      <c r="G42" s="189">
        <f t="shared" si="1"/>
      </c>
      <c r="H42" s="80">
        <f>IF('男子申込入力'!H42=0,"",'男子申込入力'!H42)</f>
      </c>
      <c r="I42" s="80">
        <f>IF('男子申込入力'!I42=0,"",'男子申込入力'!I42)</f>
      </c>
      <c r="J42" s="234"/>
      <c r="K42" s="156"/>
      <c r="L42" s="156"/>
      <c r="M42" s="63"/>
      <c r="N42" s="63"/>
      <c r="O42" s="63"/>
      <c r="P42" s="63"/>
      <c r="T42" s="143"/>
      <c r="U42" s="144"/>
      <c r="V42" s="144"/>
      <c r="W42" s="143"/>
    </row>
    <row r="43" spans="1:23" ht="18" customHeight="1">
      <c r="A43" s="62"/>
      <c r="B43" s="68">
        <f t="shared" si="0"/>
      </c>
      <c r="C43" s="148">
        <f>IF('男子申込入力'!C43="","",'男子申込入力'!C43)</f>
      </c>
      <c r="D43" s="86">
        <f>IF(C43="","",'男子申込入力'!D43)</f>
      </c>
      <c r="E43" s="181">
        <f>IF(C43="","",'男子申込入力'!E43)</f>
      </c>
      <c r="F43" s="69">
        <f>IF(C43="","",'男子申込入力'!F43)</f>
      </c>
      <c r="G43" s="191">
        <f t="shared" si="1"/>
      </c>
      <c r="H43" s="71">
        <f>IF('男子申込入力'!H43=0,"",'男子申込入力'!H43)</f>
      </c>
      <c r="I43" s="71">
        <f>IF('男子申込入力'!I43=0,"",'男子申込入力'!I43)</f>
      </c>
      <c r="J43" s="234"/>
      <c r="K43" s="156"/>
      <c r="L43" s="156"/>
      <c r="M43" s="63"/>
      <c r="N43" s="63"/>
      <c r="O43" s="63"/>
      <c r="P43" s="63"/>
      <c r="T43" s="143"/>
      <c r="U43" s="144"/>
      <c r="V43" s="144"/>
      <c r="W43" s="143"/>
    </row>
    <row r="44" spans="1:23" ht="18" customHeight="1">
      <c r="A44" s="62"/>
      <c r="B44" s="77">
        <f t="shared" si="0"/>
      </c>
      <c r="C44" s="145">
        <f>IF('男子申込入力'!C44="","",'男子申込入力'!C44)</f>
      </c>
      <c r="D44" s="82">
        <f>IF(C44="","",'男子申込入力'!D44)</f>
      </c>
      <c r="E44" s="178">
        <f>IF(C44="","",'男子申込入力'!E44)</f>
      </c>
      <c r="F44" s="78">
        <f>IF(C44="","",'男子申込入力'!F44)</f>
      </c>
      <c r="G44" s="188">
        <f t="shared" si="1"/>
      </c>
      <c r="H44" s="79">
        <f>IF('男子申込入力'!H44=0,"",'男子申込入力'!H44)</f>
      </c>
      <c r="I44" s="79">
        <f>IF('男子申込入力'!I44=0,"",'男子申込入力'!I44)</f>
      </c>
      <c r="J44" s="234"/>
      <c r="K44" s="156"/>
      <c r="L44" s="156"/>
      <c r="M44" s="63"/>
      <c r="N44" s="63"/>
      <c r="O44" s="63"/>
      <c r="P44" s="63"/>
      <c r="T44" s="143"/>
      <c r="U44" s="144"/>
      <c r="V44" s="144"/>
      <c r="W44" s="143"/>
    </row>
    <row r="45" spans="1:23" ht="18" customHeight="1">
      <c r="A45" s="62"/>
      <c r="B45" s="64">
        <f t="shared" si="0"/>
      </c>
      <c r="C45" s="146">
        <f>IF('男子申込入力'!C45="","",'男子申込入力'!C45)</f>
      </c>
      <c r="D45" s="85">
        <f>IF(C45="","",'男子申込入力'!D45)</f>
      </c>
      <c r="E45" s="180">
        <f>IF(C45="","",'男子申込入力'!E45)</f>
      </c>
      <c r="F45" s="65">
        <f>IF(C45="","",'男子申込入力'!F45)</f>
      </c>
      <c r="G45" s="189">
        <f t="shared" si="1"/>
      </c>
      <c r="H45" s="80">
        <f>IF('男子申込入力'!H45=0,"",'男子申込入力'!H45)</f>
      </c>
      <c r="I45" s="80">
        <f>IF('男子申込入力'!I45=0,"",'男子申込入力'!I45)</f>
      </c>
      <c r="J45" s="234"/>
      <c r="K45" s="156"/>
      <c r="L45" s="156"/>
      <c r="M45" s="63"/>
      <c r="N45" s="63"/>
      <c r="O45" s="63"/>
      <c r="P45" s="63"/>
      <c r="T45" s="143"/>
      <c r="U45" s="144"/>
      <c r="V45" s="144"/>
      <c r="W45" s="143"/>
    </row>
    <row r="46" spans="1:23" ht="18" customHeight="1">
      <c r="A46" s="62"/>
      <c r="B46" s="66">
        <f t="shared" si="0"/>
      </c>
      <c r="C46" s="147">
        <f>IF('男子申込入力'!C46="","",'男子申込入力'!C46)</f>
      </c>
      <c r="D46" s="84">
        <f>IF(C46="","",'男子申込入力'!D46)</f>
      </c>
      <c r="E46" s="179">
        <f>IF(C46="","",'男子申込入力'!E46)</f>
      </c>
      <c r="F46" s="67">
        <f>IF(C46="","",'男子申込入力'!F46)</f>
      </c>
      <c r="G46" s="190">
        <f t="shared" si="1"/>
      </c>
      <c r="H46" s="81">
        <f>IF('男子申込入力'!H46=0,"",'男子申込入力'!H46)</f>
      </c>
      <c r="I46" s="81">
        <f>IF('男子申込入力'!I46=0,"",'男子申込入力'!I46)</f>
      </c>
      <c r="J46" s="234"/>
      <c r="K46" s="156"/>
      <c r="L46" s="156"/>
      <c r="M46" s="63"/>
      <c r="N46" s="63"/>
      <c r="O46" s="63"/>
      <c r="P46" s="63"/>
      <c r="T46" s="143"/>
      <c r="U46" s="144"/>
      <c r="V46" s="144"/>
      <c r="W46" s="143"/>
    </row>
    <row r="47" spans="1:23" ht="18" customHeight="1">
      <c r="A47" s="62"/>
      <c r="B47" s="64">
        <f t="shared" si="0"/>
      </c>
      <c r="C47" s="146">
        <f>IF('男子申込入力'!C47="","",'男子申込入力'!C47)</f>
      </c>
      <c r="D47" s="83">
        <f>IF(C47="","",'男子申込入力'!D47)</f>
      </c>
      <c r="E47" s="180">
        <f>IF(C47="","",'男子申込入力'!E47)</f>
      </c>
      <c r="F47" s="65">
        <f>IF(C47="","",'男子申込入力'!F47)</f>
      </c>
      <c r="G47" s="189">
        <f t="shared" si="1"/>
      </c>
      <c r="H47" s="80">
        <f>IF('男子申込入力'!H47=0,"",'男子申込入力'!H47)</f>
      </c>
      <c r="I47" s="80">
        <f>IF('男子申込入力'!I47=0,"",'男子申込入力'!I47)</f>
      </c>
      <c r="J47" s="234"/>
      <c r="K47" s="156"/>
      <c r="L47" s="156"/>
      <c r="M47" s="63"/>
      <c r="N47" s="63"/>
      <c r="O47" s="63"/>
      <c r="P47" s="63"/>
      <c r="T47" s="143"/>
      <c r="U47" s="144"/>
      <c r="V47" s="144"/>
      <c r="W47" s="143"/>
    </row>
    <row r="48" spans="1:23" ht="18" customHeight="1">
      <c r="A48" s="62"/>
      <c r="B48" s="68">
        <f t="shared" si="0"/>
      </c>
      <c r="C48" s="148">
        <f>IF('男子申込入力'!C48="","",'男子申込入力'!C48)</f>
      </c>
      <c r="D48" s="86">
        <f>IF(C48="","",'男子申込入力'!D48)</f>
      </c>
      <c r="E48" s="181">
        <f>IF(C48="","",'男子申込入力'!E48)</f>
      </c>
      <c r="F48" s="69">
        <f>IF(C48="","",'男子申込入力'!F48)</f>
      </c>
      <c r="G48" s="191">
        <f t="shared" si="1"/>
      </c>
      <c r="H48" s="71">
        <f>IF('男子申込入力'!H48=0,"",'男子申込入力'!H48)</f>
      </c>
      <c r="I48" s="71">
        <f>IF('男子申込入力'!I48=0,"",'男子申込入力'!I48)</f>
      </c>
      <c r="J48" s="234"/>
      <c r="K48" s="156"/>
      <c r="L48" s="156"/>
      <c r="M48" s="63"/>
      <c r="N48" s="63"/>
      <c r="O48" s="63"/>
      <c r="P48" s="63"/>
      <c r="T48" s="143"/>
      <c r="U48" s="144"/>
      <c r="V48" s="144"/>
      <c r="W48" s="143"/>
    </row>
    <row r="49" spans="1:23" ht="18" customHeight="1">
      <c r="A49" s="62"/>
      <c r="B49" s="77">
        <f t="shared" si="0"/>
      </c>
      <c r="C49" s="145">
        <f>IF('男子申込入力'!C49="","",'男子申込入力'!C49)</f>
      </c>
      <c r="D49" s="82">
        <f>IF(C49="","",'男子申込入力'!D49)</f>
      </c>
      <c r="E49" s="178">
        <f>IF(C49="","",'男子申込入力'!E49)</f>
      </c>
      <c r="F49" s="78">
        <f>IF(C49="","",'男子申込入力'!F49)</f>
      </c>
      <c r="G49" s="188">
        <f t="shared" si="1"/>
      </c>
      <c r="H49" s="79">
        <f>IF('男子申込入力'!H49=0,"",'男子申込入力'!H49)</f>
      </c>
      <c r="I49" s="79">
        <f>IF('男子申込入力'!I49=0,"",'男子申込入力'!I49)</f>
      </c>
      <c r="J49" s="234"/>
      <c r="K49" s="156"/>
      <c r="L49" s="156"/>
      <c r="M49" s="63"/>
      <c r="N49" s="63"/>
      <c r="O49" s="63"/>
      <c r="P49" s="63"/>
      <c r="T49" s="143"/>
      <c r="U49" s="144"/>
      <c r="V49" s="144"/>
      <c r="W49" s="143"/>
    </row>
    <row r="50" spans="1:23" ht="18" customHeight="1">
      <c r="A50" s="62"/>
      <c r="B50" s="64">
        <f t="shared" si="0"/>
      </c>
      <c r="C50" s="146">
        <f>IF('男子申込入力'!C50="","",'男子申込入力'!C50)</f>
      </c>
      <c r="D50" s="85">
        <f>IF(C50="","",'男子申込入力'!D50)</f>
      </c>
      <c r="E50" s="180">
        <f>IF(C50="","",'男子申込入力'!E50)</f>
      </c>
      <c r="F50" s="65">
        <f>IF(C50="","",'男子申込入力'!F50)</f>
      </c>
      <c r="G50" s="189">
        <f t="shared" si="1"/>
      </c>
      <c r="H50" s="80">
        <f>IF('男子申込入力'!H50=0,"",'男子申込入力'!H50)</f>
      </c>
      <c r="I50" s="80">
        <f>IF('男子申込入力'!I50=0,"",'男子申込入力'!I50)</f>
      </c>
      <c r="J50" s="234"/>
      <c r="K50" s="156"/>
      <c r="L50" s="156"/>
      <c r="M50" s="63"/>
      <c r="N50" s="63"/>
      <c r="O50" s="63"/>
      <c r="P50" s="63"/>
      <c r="T50" s="143"/>
      <c r="U50" s="144"/>
      <c r="V50" s="144"/>
      <c r="W50" s="143"/>
    </row>
    <row r="51" spans="1:23" ht="18" customHeight="1">
      <c r="A51" s="62"/>
      <c r="B51" s="66">
        <f t="shared" si="0"/>
      </c>
      <c r="C51" s="147">
        <f>IF('男子申込入力'!C51="","",'男子申込入力'!C51)</f>
      </c>
      <c r="D51" s="84">
        <f>IF(C51="","",'男子申込入力'!D51)</f>
      </c>
      <c r="E51" s="179">
        <f>IF(C51="","",'男子申込入力'!E51)</f>
      </c>
      <c r="F51" s="67">
        <f>IF(C51="","",'男子申込入力'!F51)</f>
      </c>
      <c r="G51" s="190">
        <f t="shared" si="1"/>
      </c>
      <c r="H51" s="81">
        <f>IF('男子申込入力'!H51=0,"",'男子申込入力'!H51)</f>
      </c>
      <c r="I51" s="81">
        <f>IF('男子申込入力'!I51=0,"",'男子申込入力'!I51)</f>
      </c>
      <c r="J51" s="234"/>
      <c r="K51" s="156"/>
      <c r="L51" s="156"/>
      <c r="M51" s="63"/>
      <c r="N51" s="63"/>
      <c r="O51" s="63"/>
      <c r="P51" s="63"/>
      <c r="T51" s="143"/>
      <c r="U51" s="144"/>
      <c r="V51" s="144"/>
      <c r="W51" s="143"/>
    </row>
    <row r="52" spans="1:23" ht="18" customHeight="1">
      <c r="A52" s="62"/>
      <c r="B52" s="64">
        <f t="shared" si="0"/>
      </c>
      <c r="C52" s="146">
        <f>IF('男子申込入力'!C52="","",'男子申込入力'!C52)</f>
      </c>
      <c r="D52" s="85">
        <f>IF(C52="","",'男子申込入力'!D52)</f>
      </c>
      <c r="E52" s="180">
        <f>IF(C52="","",'男子申込入力'!E52)</f>
      </c>
      <c r="F52" s="65">
        <f>IF(C52="","",'男子申込入力'!F52)</f>
      </c>
      <c r="G52" s="189">
        <f t="shared" si="1"/>
      </c>
      <c r="H52" s="80">
        <f>IF('男子申込入力'!H52=0,"",'男子申込入力'!H52)</f>
      </c>
      <c r="I52" s="80">
        <f>IF('男子申込入力'!I52=0,"",'男子申込入力'!I52)</f>
      </c>
      <c r="J52" s="234"/>
      <c r="K52" s="156"/>
      <c r="L52" s="156"/>
      <c r="M52" s="63"/>
      <c r="N52" s="63"/>
      <c r="O52" s="63"/>
      <c r="P52" s="63"/>
      <c r="T52" s="143"/>
      <c r="U52" s="144"/>
      <c r="V52" s="144"/>
      <c r="W52" s="143"/>
    </row>
    <row r="53" spans="1:23" ht="18" customHeight="1" thickBot="1">
      <c r="A53" s="62"/>
      <c r="B53" s="73">
        <f t="shared" si="0"/>
      </c>
      <c r="C53" s="151">
        <f>IF('男子申込入力'!C53="","",'男子申込入力'!C53)</f>
      </c>
      <c r="D53" s="91">
        <f>IF(C53="","",'男子申込入力'!D53)</f>
      </c>
      <c r="E53" s="183">
        <f>IF(C53="","",'男子申込入力'!E53)</f>
      </c>
      <c r="F53" s="74">
        <f>IF(C53="","",'男子申込入力'!F53)</f>
      </c>
      <c r="G53" s="193">
        <f t="shared" si="1"/>
      </c>
      <c r="H53" s="152">
        <f>IF('男子申込入力'!H53=0,"",'男子申込入力'!H53)</f>
      </c>
      <c r="I53" s="242">
        <f>IF('男子申込入力'!I53=0,"",'男子申込入力'!I53)</f>
      </c>
      <c r="J53" s="234"/>
      <c r="K53" s="156"/>
      <c r="L53" s="156"/>
      <c r="M53" s="63"/>
      <c r="N53" s="63"/>
      <c r="O53" s="63"/>
      <c r="P53" s="63"/>
      <c r="T53" s="143"/>
      <c r="U53" s="144"/>
      <c r="V53" s="144"/>
      <c r="W53" s="143"/>
    </row>
    <row r="54" spans="1:23" ht="18" customHeight="1" hidden="1">
      <c r="A54" s="62"/>
      <c r="B54" s="75">
        <f t="shared" si="0"/>
      </c>
      <c r="C54" s="149">
        <f>IF('男子申込入力'!C54=0,"",'男子申込入力'!C54)</f>
      </c>
      <c r="D54" s="90">
        <f>IF(C54="","",VLOOKUP(C54,#REF!,2,FALSE))</f>
      </c>
      <c r="E54" s="182">
        <f>IF(C54="","","(  "&amp;VLOOKUP(C54,#REF!,3,FALSE)&amp;"  )")</f>
      </c>
      <c r="F54" s="76">
        <f>IF(C54="","",VLOOKUP(C54,#REF!,4,FALSE))</f>
      </c>
      <c r="G54" s="192">
        <f t="shared" si="1"/>
      </c>
      <c r="H54" s="150">
        <f>IF('男子申込入力'!H54=0,"",'男子申込入力'!H54)</f>
      </c>
      <c r="I54" s="150">
        <f>IF('男子申込入力'!I54=0,"",'男子申込入力'!I54)</f>
      </c>
      <c r="J54" s="234"/>
      <c r="K54" s="156"/>
      <c r="L54" s="156"/>
      <c r="M54" s="63"/>
      <c r="N54" s="63"/>
      <c r="O54" s="63"/>
      <c r="P54" s="63"/>
      <c r="T54" s="143"/>
      <c r="U54" s="144"/>
      <c r="V54" s="144"/>
      <c r="W54" s="143"/>
    </row>
    <row r="55" spans="1:23" ht="18" customHeight="1" hidden="1">
      <c r="A55" s="62"/>
      <c r="B55" s="64">
        <f t="shared" si="0"/>
      </c>
      <c r="C55" s="146">
        <f>IF('男子申込入力'!C55=0,"",'男子申込入力'!C55)</f>
      </c>
      <c r="D55" s="85">
        <f>IF(C55="","",VLOOKUP(C55,#REF!,2,FALSE))</f>
      </c>
      <c r="E55" s="180">
        <f>IF(C55="","","(  "&amp;VLOOKUP(C55,#REF!,3,FALSE)&amp;"  )")</f>
      </c>
      <c r="F55" s="65">
        <f>IF(C55="","",VLOOKUP(C55,#REF!,4,FALSE))</f>
      </c>
      <c r="G55" s="189">
        <f t="shared" si="1"/>
      </c>
      <c r="H55" s="80">
        <f>IF('男子申込入力'!H55=0,"",'男子申込入力'!H55)</f>
      </c>
      <c r="I55" s="80">
        <f>IF('男子申込入力'!I55=0,"",'男子申込入力'!I55)</f>
      </c>
      <c r="J55" s="234"/>
      <c r="K55" s="156"/>
      <c r="L55" s="156"/>
      <c r="M55" s="63"/>
      <c r="N55" s="63"/>
      <c r="O55" s="63"/>
      <c r="P55" s="63"/>
      <c r="T55" s="143"/>
      <c r="U55" s="144"/>
      <c r="V55" s="144"/>
      <c r="W55" s="143"/>
    </row>
    <row r="56" spans="1:23" ht="18" customHeight="1" hidden="1">
      <c r="A56" s="62"/>
      <c r="B56" s="66">
        <f t="shared" si="0"/>
      </c>
      <c r="C56" s="147">
        <f>IF('男子申込入力'!C56=0,"",'男子申込入力'!C56)</f>
      </c>
      <c r="D56" s="84">
        <f>IF(C56="","",VLOOKUP(C56,#REF!,2,FALSE))</f>
      </c>
      <c r="E56" s="179">
        <f>IF(C56="","","(  "&amp;VLOOKUP(C56,#REF!,3,FALSE)&amp;"  )")</f>
      </c>
      <c r="F56" s="67">
        <f>IF(C56="","",VLOOKUP(C56,#REF!,4,FALSE))</f>
      </c>
      <c r="G56" s="190">
        <f t="shared" si="1"/>
      </c>
      <c r="H56" s="81">
        <f>IF('男子申込入力'!H56=0,"",'男子申込入力'!H56)</f>
      </c>
      <c r="I56" s="81">
        <f>IF('男子申込入力'!I56=0,"",'男子申込入力'!I56)</f>
      </c>
      <c r="J56" s="234"/>
      <c r="K56" s="156"/>
      <c r="L56" s="156"/>
      <c r="M56" s="63"/>
      <c r="N56" s="63"/>
      <c r="O56" s="63"/>
      <c r="P56" s="63"/>
      <c r="T56" s="143"/>
      <c r="U56" s="144"/>
      <c r="V56" s="144"/>
      <c r="W56" s="143"/>
    </row>
    <row r="57" spans="1:23" ht="18" customHeight="1" hidden="1">
      <c r="A57" s="62"/>
      <c r="B57" s="64">
        <f t="shared" si="0"/>
      </c>
      <c r="C57" s="146">
        <f>IF('男子申込入力'!C57=0,"",'男子申込入力'!C57)</f>
      </c>
      <c r="D57" s="83">
        <f>IF(C57="","",VLOOKUP(C57,#REF!,2,FALSE))</f>
      </c>
      <c r="E57" s="180">
        <f>IF(C57="","","(  "&amp;VLOOKUP(C57,#REF!,3,FALSE)&amp;"  )")</f>
      </c>
      <c r="F57" s="65">
        <f>IF(C57="","",VLOOKUP(C57,#REF!,4,FALSE))</f>
      </c>
      <c r="G57" s="189">
        <f t="shared" si="1"/>
      </c>
      <c r="H57" s="80">
        <f>IF('男子申込入力'!H57=0,"",'男子申込入力'!H57)</f>
      </c>
      <c r="I57" s="80">
        <f>IF('男子申込入力'!I57=0,"",'男子申込入力'!I57)</f>
      </c>
      <c r="J57" s="234"/>
      <c r="K57" s="156"/>
      <c r="L57" s="156"/>
      <c r="M57" s="63"/>
      <c r="N57" s="63"/>
      <c r="O57" s="63"/>
      <c r="P57" s="63"/>
      <c r="T57" s="143"/>
      <c r="U57" s="144"/>
      <c r="V57" s="144"/>
      <c r="W57" s="143"/>
    </row>
    <row r="58" spans="1:23" ht="18" customHeight="1" hidden="1">
      <c r="A58" s="62"/>
      <c r="B58" s="68">
        <f t="shared" si="0"/>
      </c>
      <c r="C58" s="148">
        <f>IF('男子申込入力'!C58=0,"",'男子申込入力'!C58)</f>
      </c>
      <c r="D58" s="86">
        <f>IF(C58="","",VLOOKUP(C58,#REF!,2,FALSE))</f>
      </c>
      <c r="E58" s="181">
        <f>IF(C58="","","(  "&amp;VLOOKUP(C58,#REF!,3,FALSE)&amp;"  )")</f>
      </c>
      <c r="F58" s="69">
        <f>IF(C58="","",VLOOKUP(C58,#REF!,4,FALSE))</f>
      </c>
      <c r="G58" s="191">
        <f t="shared" si="1"/>
      </c>
      <c r="H58" s="71">
        <f>IF('男子申込入力'!H58=0,"",'男子申込入力'!H58)</f>
      </c>
      <c r="I58" s="71">
        <f>IF('男子申込入力'!I58=0,"",'男子申込入力'!I58)</f>
      </c>
      <c r="J58" s="234"/>
      <c r="K58" s="156"/>
      <c r="L58" s="156"/>
      <c r="M58" s="63"/>
      <c r="N58" s="63"/>
      <c r="O58" s="63"/>
      <c r="P58" s="63"/>
      <c r="T58" s="143"/>
      <c r="U58" s="144"/>
      <c r="V58" s="144"/>
      <c r="W58" s="143"/>
    </row>
    <row r="59" spans="1:23" ht="18" customHeight="1" hidden="1">
      <c r="A59" s="62"/>
      <c r="B59" s="77">
        <f t="shared" si="0"/>
      </c>
      <c r="C59" s="145">
        <f>IF('男子申込入力'!C59=0,"",'男子申込入力'!C59)</f>
      </c>
      <c r="D59" s="88">
        <f>IF(C59="","",VLOOKUP(C59,#REF!,2,FALSE))</f>
      </c>
      <c r="E59" s="178">
        <f>IF(C59="","","(  "&amp;VLOOKUP(C59,#REF!,3,FALSE)&amp;"  )")</f>
      </c>
      <c r="F59" s="78">
        <f>IF(C59="","",VLOOKUP(C59,#REF!,4,FALSE))</f>
      </c>
      <c r="G59" s="188">
        <f t="shared" si="1"/>
      </c>
      <c r="H59" s="79">
        <f>IF('男子申込入力'!H59=0,"",'男子申込入力'!H59)</f>
      </c>
      <c r="I59" s="79">
        <f>IF('男子申込入力'!I59=0,"",'男子申込入力'!I59)</f>
      </c>
      <c r="J59" s="234"/>
      <c r="K59" s="156"/>
      <c r="L59" s="156"/>
      <c r="M59" s="63"/>
      <c r="N59" s="63"/>
      <c r="O59" s="63"/>
      <c r="P59" s="63"/>
      <c r="T59" s="143"/>
      <c r="U59" s="144"/>
      <c r="V59" s="144"/>
      <c r="W59" s="143"/>
    </row>
    <row r="60" spans="1:23" ht="18" customHeight="1" hidden="1">
      <c r="A60" s="62"/>
      <c r="B60" s="64">
        <f t="shared" si="0"/>
      </c>
      <c r="C60" s="146">
        <f>IF('男子申込入力'!C60=0,"",'男子申込入力'!C60)</f>
      </c>
      <c r="D60" s="85">
        <f>IF(C60="","",VLOOKUP(C60,#REF!,2,FALSE))</f>
      </c>
      <c r="E60" s="180">
        <f>IF(C60="","","(  "&amp;VLOOKUP(C60,#REF!,3,FALSE)&amp;"  )")</f>
      </c>
      <c r="F60" s="65">
        <f>IF(C60="","",VLOOKUP(C60,#REF!,4,FALSE))</f>
      </c>
      <c r="G60" s="189">
        <f t="shared" si="1"/>
      </c>
      <c r="H60" s="80">
        <f>IF('男子申込入力'!H60=0,"",'男子申込入力'!H60)</f>
      </c>
      <c r="I60" s="80">
        <f>IF('男子申込入力'!I60=0,"",'男子申込入力'!I60)</f>
      </c>
      <c r="J60" s="234"/>
      <c r="K60" s="156"/>
      <c r="L60" s="156"/>
      <c r="M60" s="63"/>
      <c r="N60" s="63"/>
      <c r="O60" s="63"/>
      <c r="P60" s="63"/>
      <c r="T60" s="143"/>
      <c r="U60" s="144"/>
      <c r="V60" s="144"/>
      <c r="W60" s="143"/>
    </row>
    <row r="61" spans="1:23" ht="18" customHeight="1" hidden="1">
      <c r="A61" s="62"/>
      <c r="B61" s="66">
        <f t="shared" si="0"/>
      </c>
      <c r="C61" s="147">
        <f>IF('男子申込入力'!C61=0,"",'男子申込入力'!C61)</f>
      </c>
      <c r="D61" s="84">
        <f>IF(C61="","",VLOOKUP(C61,#REF!,2,FALSE))</f>
      </c>
      <c r="E61" s="179">
        <f>IF(C61="","","(  "&amp;VLOOKUP(C61,#REF!,3,FALSE)&amp;"  )")</f>
      </c>
      <c r="F61" s="67">
        <f>IF(C61="","",VLOOKUP(C61,#REF!,4,FALSE))</f>
      </c>
      <c r="G61" s="190">
        <f t="shared" si="1"/>
      </c>
      <c r="H61" s="81">
        <f>IF('男子申込入力'!H61=0,"",'男子申込入力'!H61)</f>
      </c>
      <c r="I61" s="81">
        <f>IF('男子申込入力'!I61=0,"",'男子申込入力'!I61)</f>
      </c>
      <c r="J61" s="234"/>
      <c r="K61" s="156"/>
      <c r="L61" s="156"/>
      <c r="M61" s="63"/>
      <c r="N61" s="63"/>
      <c r="O61" s="63"/>
      <c r="P61" s="63"/>
      <c r="T61" s="143"/>
      <c r="U61" s="144"/>
      <c r="V61" s="144"/>
      <c r="W61" s="143"/>
    </row>
    <row r="62" spans="1:23" ht="18" customHeight="1" hidden="1">
      <c r="A62" s="62"/>
      <c r="B62" s="64">
        <f t="shared" si="0"/>
      </c>
      <c r="C62" s="146">
        <f>IF('男子申込入力'!C62=0,"",'男子申込入力'!C62)</f>
      </c>
      <c r="D62" s="85">
        <f>IF(C62="","",VLOOKUP(C62,#REF!,2,FALSE))</f>
      </c>
      <c r="E62" s="180">
        <f>IF(C62="","","(  "&amp;VLOOKUP(C62,#REF!,3,FALSE)&amp;"  )")</f>
      </c>
      <c r="F62" s="65">
        <f>IF(C62="","",VLOOKUP(C62,#REF!,4,FALSE))</f>
      </c>
      <c r="G62" s="189">
        <f t="shared" si="1"/>
      </c>
      <c r="H62" s="80">
        <f>IF('男子申込入力'!H62=0,"",'男子申込入力'!H62)</f>
      </c>
      <c r="I62" s="80">
        <f>IF('男子申込入力'!I62=0,"",'男子申込入力'!I62)</f>
      </c>
      <c r="J62" s="234"/>
      <c r="K62" s="156"/>
      <c r="L62" s="156"/>
      <c r="M62" s="63"/>
      <c r="N62" s="63"/>
      <c r="O62" s="63"/>
      <c r="P62" s="63"/>
      <c r="T62" s="143"/>
      <c r="U62" s="144"/>
      <c r="V62" s="144"/>
      <c r="W62" s="143"/>
    </row>
    <row r="63" spans="1:23" ht="18" customHeight="1" hidden="1">
      <c r="A63" s="62"/>
      <c r="B63" s="68">
        <f t="shared" si="0"/>
      </c>
      <c r="C63" s="148">
        <f>IF('男子申込入力'!C63=0,"",'男子申込入力'!C63)</f>
      </c>
      <c r="D63" s="89">
        <f>IF(C63="","",VLOOKUP(C63,#REF!,2,FALSE))</f>
      </c>
      <c r="E63" s="181">
        <f>IF(C63="","","(  "&amp;VLOOKUP(C63,#REF!,3,FALSE)&amp;"  )")</f>
      </c>
      <c r="F63" s="69">
        <f>IF(C63="","",VLOOKUP(C63,#REF!,4,FALSE))</f>
      </c>
      <c r="G63" s="191">
        <f t="shared" si="1"/>
      </c>
      <c r="H63" s="71">
        <f>IF('男子申込入力'!H63=0,"",'男子申込入力'!H63)</f>
      </c>
      <c r="I63" s="71">
        <f>IF('男子申込入力'!I63=0,"",'男子申込入力'!I63)</f>
      </c>
      <c r="J63" s="234"/>
      <c r="K63" s="156"/>
      <c r="L63" s="156"/>
      <c r="M63" s="63"/>
      <c r="N63" s="63"/>
      <c r="O63" s="63"/>
      <c r="P63" s="63"/>
      <c r="T63" s="143"/>
      <c r="U63" s="144"/>
      <c r="V63" s="144"/>
      <c r="W63" s="143"/>
    </row>
    <row r="64" spans="1:23" ht="18" customHeight="1" hidden="1">
      <c r="A64" s="62"/>
      <c r="B64" s="75">
        <f t="shared" si="0"/>
      </c>
      <c r="C64" s="149">
        <f>IF('男子申込入力'!C64=0,"",'男子申込入力'!C64)</f>
      </c>
      <c r="D64" s="90">
        <f>IF(C64="","",VLOOKUP(C64,#REF!,2,FALSE))</f>
      </c>
      <c r="E64" s="182">
        <f>IF(C64="","","(  "&amp;VLOOKUP(C64,#REF!,3,FALSE)&amp;"  )")</f>
      </c>
      <c r="F64" s="76">
        <f>IF(C64="","",VLOOKUP(C64,#REF!,4,FALSE))</f>
      </c>
      <c r="G64" s="192">
        <f t="shared" si="1"/>
      </c>
      <c r="H64" s="150">
        <f>IF('男子申込入力'!H64=0,"",'男子申込入力'!H64)</f>
      </c>
      <c r="I64" s="150">
        <f>IF('男子申込入力'!I64=0,"",'男子申込入力'!I64)</f>
      </c>
      <c r="J64" s="234"/>
      <c r="K64" s="156"/>
      <c r="L64" s="156"/>
      <c r="M64" s="63"/>
      <c r="N64" s="63"/>
      <c r="O64" s="63"/>
      <c r="P64" s="63"/>
      <c r="T64" s="143"/>
      <c r="U64" s="144"/>
      <c r="V64" s="144"/>
      <c r="W64" s="143"/>
    </row>
    <row r="65" spans="1:23" ht="18" customHeight="1" hidden="1">
      <c r="A65" s="62"/>
      <c r="B65" s="64">
        <f t="shared" si="0"/>
      </c>
      <c r="C65" s="146">
        <f>IF('男子申込入力'!C65=0,"",'男子申込入力'!C65)</f>
      </c>
      <c r="D65" s="85">
        <f>IF(C65="","",VLOOKUP(C65,#REF!,2,FALSE))</f>
      </c>
      <c r="E65" s="180">
        <f>IF(C65="","","(  "&amp;VLOOKUP(C65,#REF!,3,FALSE)&amp;"  )")</f>
      </c>
      <c r="F65" s="65">
        <f>IF(C65="","",VLOOKUP(C65,#REF!,4,FALSE))</f>
      </c>
      <c r="G65" s="189">
        <f t="shared" si="1"/>
      </c>
      <c r="H65" s="80">
        <f>IF('男子申込入力'!H65=0,"",'男子申込入力'!H65)</f>
      </c>
      <c r="I65" s="80">
        <f>IF('男子申込入力'!I65=0,"",'男子申込入力'!I65)</f>
      </c>
      <c r="J65" s="234"/>
      <c r="K65" s="156"/>
      <c r="L65" s="156"/>
      <c r="M65" s="63"/>
      <c r="N65" s="63"/>
      <c r="O65" s="63"/>
      <c r="P65" s="63"/>
      <c r="T65" s="143"/>
      <c r="U65" s="144"/>
      <c r="V65" s="144"/>
      <c r="W65" s="143"/>
    </row>
    <row r="66" spans="1:23" ht="18" customHeight="1" hidden="1">
      <c r="A66" s="62"/>
      <c r="B66" s="66">
        <f t="shared" si="0"/>
      </c>
      <c r="C66" s="147">
        <f>IF('男子申込入力'!C66=0,"",'男子申込入力'!C66)</f>
      </c>
      <c r="D66" s="87">
        <f>IF(C66="","",VLOOKUP(C66,#REF!,2,FALSE))</f>
      </c>
      <c r="E66" s="179">
        <f>IF(C66="","","(  "&amp;VLOOKUP(C66,#REF!,3,FALSE)&amp;"  )")</f>
      </c>
      <c r="F66" s="67">
        <f>IF(C66="","",VLOOKUP(C66,#REF!,4,FALSE))</f>
      </c>
      <c r="G66" s="190">
        <f t="shared" si="1"/>
      </c>
      <c r="H66" s="81">
        <f>IF('男子申込入力'!H66=0,"",'男子申込入力'!H66)</f>
      </c>
      <c r="I66" s="81">
        <f>IF('男子申込入力'!I66=0,"",'男子申込入力'!I66)</f>
      </c>
      <c r="J66" s="234"/>
      <c r="K66" s="156"/>
      <c r="L66" s="156"/>
      <c r="M66" s="63"/>
      <c r="N66" s="63"/>
      <c r="O66" s="63"/>
      <c r="P66" s="63"/>
      <c r="T66" s="143"/>
      <c r="U66" s="144"/>
      <c r="V66" s="144"/>
      <c r="W66" s="143"/>
    </row>
    <row r="67" spans="1:23" ht="18" customHeight="1" hidden="1">
      <c r="A67" s="62"/>
      <c r="B67" s="64">
        <f t="shared" si="0"/>
      </c>
      <c r="C67" s="146">
        <f>IF('男子申込入力'!C67=0,"",'男子申込入力'!C67)</f>
      </c>
      <c r="D67" s="85">
        <f>IF(C67="","",VLOOKUP(C67,#REF!,2,FALSE))</f>
      </c>
      <c r="E67" s="180">
        <f>IF(C67="","","(  "&amp;VLOOKUP(C67,#REF!,3,FALSE)&amp;"  )")</f>
      </c>
      <c r="F67" s="65">
        <f>IF(C67="","",VLOOKUP(C67,#REF!,4,FALSE))</f>
      </c>
      <c r="G67" s="189">
        <f t="shared" si="1"/>
      </c>
      <c r="H67" s="80">
        <f>IF('男子申込入力'!H67=0,"",'男子申込入力'!H67)</f>
      </c>
      <c r="I67" s="80">
        <f>IF('男子申込入力'!I67=0,"",'男子申込入力'!I67)</f>
      </c>
      <c r="J67" s="234"/>
      <c r="K67" s="156"/>
      <c r="L67" s="156"/>
      <c r="M67" s="63"/>
      <c r="N67" s="63"/>
      <c r="O67" s="63"/>
      <c r="P67" s="63"/>
      <c r="T67" s="143"/>
      <c r="U67" s="144"/>
      <c r="V67" s="144"/>
      <c r="W67" s="143"/>
    </row>
    <row r="68" spans="1:23" ht="18" customHeight="1" hidden="1" thickBot="1">
      <c r="A68" s="62"/>
      <c r="B68" s="73">
        <f t="shared" si="0"/>
      </c>
      <c r="C68" s="151">
        <f>IF('男子申込入力'!C68=0,"",'男子申込入力'!C68)</f>
      </c>
      <c r="D68" s="91">
        <f>IF(C68="","",VLOOKUP(C68,#REF!,2,FALSE))</f>
      </c>
      <c r="E68" s="183">
        <f>IF(C68="","","(  "&amp;VLOOKUP(C68,#REF!,3,FALSE)&amp;"  )")</f>
      </c>
      <c r="F68" s="74">
        <f>IF(C68="","",VLOOKUP(C68,#REF!,4,FALSE))</f>
      </c>
      <c r="G68" s="193">
        <f t="shared" si="1"/>
      </c>
      <c r="H68" s="152">
        <f>IF('男子申込入力'!H68=0,"",'男子申込入力'!H68)</f>
      </c>
      <c r="I68" s="152">
        <f>IF('男子申込入力'!I68=0,"",'男子申込入力'!I68)</f>
      </c>
      <c r="J68" s="234"/>
      <c r="K68" s="156"/>
      <c r="L68" s="156"/>
      <c r="M68" s="63"/>
      <c r="N68" s="63"/>
      <c r="O68" s="63"/>
      <c r="P68" s="63"/>
      <c r="T68" s="143"/>
      <c r="U68" s="144"/>
      <c r="V68" s="144"/>
      <c r="W68" s="143"/>
    </row>
    <row r="69" spans="1:23" ht="18" customHeight="1">
      <c r="A69" s="62"/>
      <c r="B69" s="70"/>
      <c r="C69" s="153"/>
      <c r="D69" s="154"/>
      <c r="E69" s="63"/>
      <c r="F69" s="70"/>
      <c r="G69" s="155"/>
      <c r="H69" s="70"/>
      <c r="I69" s="70"/>
      <c r="J69" s="70"/>
      <c r="K69" s="156"/>
      <c r="L69" s="156"/>
      <c r="M69" s="63"/>
      <c r="N69" s="63"/>
      <c r="O69" s="63"/>
      <c r="P69" s="63"/>
      <c r="T69" s="143"/>
      <c r="U69" s="157"/>
      <c r="V69" s="144"/>
      <c r="W69" s="143"/>
    </row>
  </sheetData>
  <sheetProtection password="8410" sheet="1"/>
  <mergeCells count="7">
    <mergeCell ref="H10:L10"/>
    <mergeCell ref="H11:L11"/>
    <mergeCell ref="B4:E4"/>
    <mergeCell ref="H2:L2"/>
    <mergeCell ref="H8:K8"/>
    <mergeCell ref="H9:L9"/>
    <mergeCell ref="J4:L4"/>
  </mergeCells>
  <conditionalFormatting sqref="A14:A69">
    <cfRule type="cellIs" priority="1" dxfId="11" operator="greaterThanOrEqual" stopIfTrue="1">
      <formula>2</formula>
    </cfRule>
    <cfRule type="cellIs" priority="2" dxfId="1" operator="equal" stopIfTrue="1">
      <formula>0</formula>
    </cfRule>
  </conditionalFormatting>
  <dataValidations count="4">
    <dataValidation type="list" allowBlank="1" showInputMessage="1" showErrorMessage="1" sqref="H69:J69">
      <formula1>$Q$13:$Q$31</formula1>
    </dataValidation>
    <dataValidation type="list" allowBlank="1" showInputMessage="1" showErrorMessage="1" sqref="K69:L69">
      <formula1>"○"</formula1>
    </dataValidation>
    <dataValidation allowBlank="1" showInputMessage="1" showErrorMessage="1" prompt="&#10;" sqref="H2:L2"/>
    <dataValidation type="list" allowBlank="1" showInputMessage="1" showErrorMessage="1" sqref="F11">
      <formula1>$V$13:$V$68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fitToHeight="1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tabColor rgb="FFFF9999"/>
    <pageSetUpPr fitToPage="1"/>
  </sheetPr>
  <dimension ref="A2:W73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875" style="112" customWidth="1"/>
    <col min="2" max="2" width="8.25390625" style="124" bestFit="1" customWidth="1"/>
    <col min="3" max="3" width="8.50390625" style="124" customWidth="1"/>
    <col min="4" max="5" width="16.625" style="112" customWidth="1"/>
    <col min="6" max="6" width="5.25390625" style="112" bestFit="1" customWidth="1"/>
    <col min="7" max="7" width="13.875" style="112" customWidth="1"/>
    <col min="8" max="10" width="10.875" style="112" customWidth="1"/>
    <col min="11" max="12" width="10.625" style="112" customWidth="1"/>
    <col min="13" max="13" width="5.75390625" style="112" customWidth="1"/>
    <col min="14" max="16" width="9.25390625" style="112" customWidth="1"/>
    <col min="17" max="17" width="9.875" style="63" customWidth="1"/>
    <col min="18" max="18" width="5.375" style="63" customWidth="1"/>
    <col min="19" max="19" width="9.00390625" style="63" customWidth="1"/>
    <col min="20" max="20" width="3.00390625" style="63" customWidth="1"/>
    <col min="21" max="21" width="23.875" style="63" customWidth="1"/>
    <col min="22" max="22" width="13.875" style="63" customWidth="1"/>
    <col min="23" max="23" width="8.875" style="63" customWidth="1"/>
    <col min="24" max="37" width="9.00390625" style="63" customWidth="1"/>
    <col min="38" max="16384" width="9.00390625" style="112" customWidth="1"/>
  </cols>
  <sheetData>
    <row r="2" spans="2:13" ht="42.75" customHeight="1">
      <c r="B2" s="113" t="str">
        <f>'女子申込入力'!D2</f>
        <v>秋田県選抜陸上競技大会2023</v>
      </c>
      <c r="C2" s="114"/>
      <c r="D2" s="115"/>
      <c r="E2" s="115"/>
      <c r="F2" s="116"/>
      <c r="G2" s="117" t="s">
        <v>157</v>
      </c>
      <c r="H2" s="325">
        <f>'女子申込入力'!H2</f>
        <v>0</v>
      </c>
      <c r="I2" s="325"/>
      <c r="J2" s="325"/>
      <c r="K2" s="325"/>
      <c r="L2" s="325"/>
      <c r="M2" s="118">
        <f>'女子申込入力'!M2</f>
      </c>
    </row>
    <row r="3" spans="2:12" ht="9.75" customHeight="1">
      <c r="B3" s="119"/>
      <c r="C3" s="119"/>
      <c r="D3" s="120"/>
      <c r="E3" s="120"/>
      <c r="F3" s="120"/>
      <c r="G3" s="120"/>
      <c r="H3" s="120"/>
      <c r="I3" s="120"/>
      <c r="J3" s="120"/>
      <c r="K3" s="120"/>
      <c r="L3" s="120"/>
    </row>
    <row r="4" spans="2:12" ht="27.75">
      <c r="B4" s="322" t="s">
        <v>222</v>
      </c>
      <c r="C4" s="323"/>
      <c r="D4" s="323"/>
      <c r="E4" s="324"/>
      <c r="F4" s="121"/>
      <c r="G4" s="122"/>
      <c r="H4" s="123"/>
      <c r="I4" s="117" t="s">
        <v>227</v>
      </c>
      <c r="J4" s="328">
        <f>'女子申込入力'!G4</f>
        <v>0</v>
      </c>
      <c r="K4" s="329"/>
      <c r="L4" s="329"/>
    </row>
    <row r="5" spans="2:12" ht="1.5" customHeight="1">
      <c r="B5" s="119"/>
      <c r="C5" s="119"/>
      <c r="D5" s="120"/>
      <c r="E5" s="38"/>
      <c r="F5" s="38"/>
      <c r="G5" s="38"/>
      <c r="H5" s="38"/>
      <c r="I5" s="38"/>
      <c r="J5" s="38"/>
      <c r="K5" s="38"/>
      <c r="L5" s="38"/>
    </row>
    <row r="6" spans="3:12" ht="27.75" customHeight="1">
      <c r="C6" s="125"/>
      <c r="D6" s="126"/>
      <c r="F6" s="34"/>
      <c r="G6" s="35"/>
      <c r="H6" s="35"/>
      <c r="I6" s="35"/>
      <c r="J6" s="35"/>
      <c r="K6" s="35"/>
      <c r="L6" s="35"/>
    </row>
    <row r="7" spans="3:12" ht="36" customHeight="1" thickBot="1">
      <c r="C7" s="127" t="s">
        <v>158</v>
      </c>
      <c r="D7" s="120"/>
      <c r="F7" s="119"/>
      <c r="G7" s="38"/>
      <c r="H7" s="38"/>
      <c r="I7" s="38"/>
      <c r="J7" s="38"/>
      <c r="K7" s="38"/>
      <c r="L7" s="38"/>
    </row>
    <row r="8" spans="2:12" ht="32.25" customHeight="1">
      <c r="B8" s="119"/>
      <c r="C8" s="119"/>
      <c r="D8" s="120"/>
      <c r="E8" s="40"/>
      <c r="F8" s="128"/>
      <c r="G8" s="129" t="s">
        <v>151</v>
      </c>
      <c r="H8" s="326">
        <f>'女子申込入力'!H8</f>
        <v>0</v>
      </c>
      <c r="I8" s="326"/>
      <c r="J8" s="326"/>
      <c r="K8" s="327"/>
      <c r="L8" s="130" t="s">
        <v>221</v>
      </c>
    </row>
    <row r="9" spans="2:12" ht="32.25" customHeight="1">
      <c r="B9" s="119"/>
      <c r="C9" s="119"/>
      <c r="F9" s="63"/>
      <c r="G9" s="131" t="s">
        <v>152</v>
      </c>
      <c r="H9" s="317">
        <f>'女子申込入力'!H9</f>
        <v>0</v>
      </c>
      <c r="I9" s="317"/>
      <c r="J9" s="317"/>
      <c r="K9" s="317"/>
      <c r="L9" s="318"/>
    </row>
    <row r="10" spans="2:12" ht="32.25" customHeight="1">
      <c r="B10" s="119"/>
      <c r="C10" s="119"/>
      <c r="F10" s="63"/>
      <c r="G10" s="131" t="s">
        <v>153</v>
      </c>
      <c r="H10" s="317">
        <f>'女子申込入力'!H10</f>
      </c>
      <c r="I10" s="317"/>
      <c r="J10" s="317"/>
      <c r="K10" s="317"/>
      <c r="L10" s="318"/>
    </row>
    <row r="11" spans="2:12" ht="32.25" customHeight="1" thickBot="1">
      <c r="B11" s="119"/>
      <c r="C11" s="119"/>
      <c r="F11" s="132"/>
      <c r="G11" s="133" t="s">
        <v>154</v>
      </c>
      <c r="H11" s="319">
        <f>'女子申込入力'!H11</f>
        <v>0</v>
      </c>
      <c r="I11" s="320"/>
      <c r="J11" s="320"/>
      <c r="K11" s="320"/>
      <c r="L11" s="321"/>
    </row>
    <row r="12" spans="2:22" ht="30" customHeight="1" thickBot="1">
      <c r="B12" s="119"/>
      <c r="C12" s="119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T12" s="134"/>
      <c r="U12" s="134"/>
      <c r="V12" s="134"/>
    </row>
    <row r="13" spans="2:23" ht="15" customHeight="1">
      <c r="B13" s="135" t="s">
        <v>0</v>
      </c>
      <c r="C13" s="136" t="s">
        <v>159</v>
      </c>
      <c r="D13" s="137" t="s">
        <v>1</v>
      </c>
      <c r="E13" s="138" t="s">
        <v>2</v>
      </c>
      <c r="F13" s="139" t="s">
        <v>3</v>
      </c>
      <c r="G13" s="140" t="s">
        <v>4</v>
      </c>
      <c r="H13" s="141" t="s">
        <v>5</v>
      </c>
      <c r="I13" s="141" t="s">
        <v>6</v>
      </c>
      <c r="J13" s="233"/>
      <c r="K13" s="142"/>
      <c r="L13" s="142"/>
      <c r="M13" s="142"/>
      <c r="N13" s="243" t="s">
        <v>156</v>
      </c>
      <c r="O13" s="244" t="s">
        <v>155</v>
      </c>
      <c r="P13" s="142"/>
      <c r="T13" s="143"/>
      <c r="U13" s="144"/>
      <c r="V13" s="144"/>
      <c r="W13" s="143"/>
    </row>
    <row r="14" spans="1:23" ht="18" customHeight="1">
      <c r="A14" s="62"/>
      <c r="B14" s="77">
        <v>1</v>
      </c>
      <c r="C14" s="145">
        <f>IF('女子申込入力'!C14="","",'女子申込入力'!C14)</f>
      </c>
      <c r="D14" s="82">
        <f>IF(C14="","",'女子申込入力'!D14)</f>
      </c>
      <c r="E14" s="178">
        <f>IF(C14="","",'女子申込入力'!E14)</f>
      </c>
      <c r="F14" s="78">
        <f>IF(C14="","",'女子申込入力'!F14)</f>
      </c>
      <c r="G14" s="184">
        <f>IF(C14="","",$H$10)</f>
      </c>
      <c r="H14" s="79">
        <f>IF('女子申込入力'!H14=0,"",'女子申込入力'!H14)</f>
      </c>
      <c r="I14" s="79">
        <f>IF('女子申込入力'!I14=0,"",'女子申込入力'!I14)</f>
      </c>
      <c r="J14" s="234"/>
      <c r="K14" s="156"/>
      <c r="L14" s="156"/>
      <c r="M14" s="63"/>
      <c r="N14" s="245" t="s">
        <v>286</v>
      </c>
      <c r="O14" s="246">
        <f>'女子申込入力'!O14</f>
        <v>0</v>
      </c>
      <c r="P14" s="63"/>
      <c r="T14" s="143"/>
      <c r="U14" s="144"/>
      <c r="V14" s="144"/>
      <c r="W14" s="143"/>
    </row>
    <row r="15" spans="1:23" ht="18" customHeight="1">
      <c r="A15" s="62"/>
      <c r="B15" s="64">
        <f aca="true" t="shared" si="0" ref="B15:B68">IF(D15="","",B14+1)</f>
      </c>
      <c r="C15" s="146">
        <f>IF('女子申込入力'!C15="","",'女子申込入力'!C15)</f>
      </c>
      <c r="D15" s="83">
        <f>IF(C15="","",'女子申込入力'!D15)</f>
      </c>
      <c r="E15" s="179">
        <f>IF(C15="","",'女子申込入力'!E15)</f>
      </c>
      <c r="F15" s="65">
        <f>IF(C15="","",'女子申込入力'!F15)</f>
      </c>
      <c r="G15" s="185">
        <f aca="true" t="shared" si="1" ref="G15:G68">IF(C15="","",$H$10)</f>
      </c>
      <c r="H15" s="80">
        <f>IF('女子申込入力'!H15=0,"",'女子申込入力'!H15)</f>
      </c>
      <c r="I15" s="80">
        <f>IF('女子申込入力'!I15=0,"",'女子申込入力'!I15)</f>
      </c>
      <c r="J15" s="234"/>
      <c r="K15" s="156"/>
      <c r="L15" s="156"/>
      <c r="M15" s="63"/>
      <c r="N15" s="245" t="s">
        <v>273</v>
      </c>
      <c r="O15" s="246">
        <f>'女子申込入力'!O15</f>
        <v>0</v>
      </c>
      <c r="P15" s="63"/>
      <c r="T15" s="143"/>
      <c r="U15" s="144"/>
      <c r="V15" s="144"/>
      <c r="W15" s="143"/>
    </row>
    <row r="16" spans="1:23" ht="18" customHeight="1">
      <c r="A16" s="62"/>
      <c r="B16" s="66">
        <f t="shared" si="0"/>
      </c>
      <c r="C16" s="147">
        <f>IF('女子申込入力'!C16="","",'女子申込入力'!C16)</f>
      </c>
      <c r="D16" s="84">
        <f>IF(C16="","",'女子申込入力'!D16)</f>
      </c>
      <c r="E16" s="179">
        <f>IF(C16="","",'女子申込入力'!E16)</f>
      </c>
      <c r="F16" s="67">
        <f>IF(C16="","",'女子申込入力'!F16)</f>
      </c>
      <c r="G16" s="186">
        <f t="shared" si="1"/>
      </c>
      <c r="H16" s="81">
        <f>IF('女子申込入力'!H16=0,"",'女子申込入力'!H16)</f>
      </c>
      <c r="I16" s="81">
        <f>IF('女子申込入力'!I16=0,"",'女子申込入力'!I16)</f>
      </c>
      <c r="J16" s="234"/>
      <c r="K16" s="156"/>
      <c r="L16" s="156"/>
      <c r="M16" s="63"/>
      <c r="N16" s="245" t="s">
        <v>288</v>
      </c>
      <c r="O16" s="246">
        <f>'女子申込入力'!O16</f>
        <v>0</v>
      </c>
      <c r="P16" s="63"/>
      <c r="T16" s="143"/>
      <c r="U16" s="144"/>
      <c r="V16" s="144"/>
      <c r="W16" s="143"/>
    </row>
    <row r="17" spans="1:23" ht="18" customHeight="1">
      <c r="A17" s="62"/>
      <c r="B17" s="64">
        <f t="shared" si="0"/>
      </c>
      <c r="C17" s="146">
        <f>IF('女子申込入力'!C17="","",'女子申込入力'!C17)</f>
      </c>
      <c r="D17" s="85">
        <f>IF(C17="","",'女子申込入力'!D17)</f>
      </c>
      <c r="E17" s="180">
        <f>IF(C17="","",'女子申込入力'!E17)</f>
      </c>
      <c r="F17" s="65">
        <f>IF(C17="","",'女子申込入力'!F17)</f>
      </c>
      <c r="G17" s="185">
        <f t="shared" si="1"/>
      </c>
      <c r="H17" s="80">
        <f>IF('女子申込入力'!H17=0,"",'女子申込入力'!H17)</f>
      </c>
      <c r="I17" s="80">
        <f>IF('女子申込入力'!I17=0,"",'女子申込入力'!I17)</f>
      </c>
      <c r="J17" s="234"/>
      <c r="K17" s="156"/>
      <c r="L17" s="156"/>
      <c r="M17" s="63"/>
      <c r="N17" s="245" t="s">
        <v>275</v>
      </c>
      <c r="O17" s="246">
        <f>'女子申込入力'!O17</f>
        <v>0</v>
      </c>
      <c r="P17" s="63"/>
      <c r="T17" s="143"/>
      <c r="U17" s="144"/>
      <c r="V17" s="144"/>
      <c r="W17" s="143"/>
    </row>
    <row r="18" spans="1:23" ht="18" customHeight="1" thickBot="1">
      <c r="A18" s="62"/>
      <c r="B18" s="68">
        <f t="shared" si="0"/>
      </c>
      <c r="C18" s="148">
        <f>IF('女子申込入力'!C18="","",'女子申込入力'!C18)</f>
      </c>
      <c r="D18" s="86">
        <f>IF(C18="","",'女子申込入力'!D18)</f>
      </c>
      <c r="E18" s="181">
        <f>IF(C18="","",'女子申込入力'!E18)</f>
      </c>
      <c r="F18" s="69">
        <f>IF(C18="","",'女子申込入力'!F18)</f>
      </c>
      <c r="G18" s="187">
        <f t="shared" si="1"/>
      </c>
      <c r="H18" s="71">
        <f>IF('女子申込入力'!H18=0,"",'女子申込入力'!H18)</f>
      </c>
      <c r="I18" s="71">
        <f>IF('女子申込入力'!I18=0,"",'女子申込入力'!I18)</f>
      </c>
      <c r="J18" s="234"/>
      <c r="K18" s="156"/>
      <c r="L18" s="156"/>
      <c r="M18" s="63"/>
      <c r="N18" s="247" t="s">
        <v>276</v>
      </c>
      <c r="O18" s="248">
        <f>'女子申込入力'!O18</f>
        <v>0</v>
      </c>
      <c r="P18" s="63"/>
      <c r="T18" s="143"/>
      <c r="U18" s="144"/>
      <c r="V18" s="144"/>
      <c r="W18" s="143"/>
    </row>
    <row r="19" spans="1:23" ht="18" customHeight="1">
      <c r="A19" s="62"/>
      <c r="B19" s="77">
        <f t="shared" si="0"/>
      </c>
      <c r="C19" s="145">
        <f>IF('女子申込入力'!C19="","",'女子申込入力'!C19)</f>
      </c>
      <c r="D19" s="82">
        <f>IF(C19="","",'女子申込入力'!D19)</f>
      </c>
      <c r="E19" s="178">
        <f>IF(C19="","",'女子申込入力'!E19)</f>
      </c>
      <c r="F19" s="78">
        <f>IF(C19="","",'女子申込入力'!F19)</f>
      </c>
      <c r="G19" s="188">
        <f t="shared" si="1"/>
      </c>
      <c r="H19" s="79">
        <f>IF('女子申込入力'!H19=0,"",'女子申込入力'!H19)</f>
      </c>
      <c r="I19" s="79">
        <f>IF('女子申込入力'!I19=0,"",'女子申込入力'!I19)</f>
      </c>
      <c r="J19" s="234"/>
      <c r="K19" s="156"/>
      <c r="L19" s="156"/>
      <c r="M19" s="63"/>
      <c r="N19" s="63"/>
      <c r="O19" s="70"/>
      <c r="P19" s="63"/>
      <c r="T19" s="143"/>
      <c r="U19" s="144"/>
      <c r="V19" s="144"/>
      <c r="W19" s="143"/>
    </row>
    <row r="20" spans="1:23" ht="18" customHeight="1">
      <c r="A20" s="62"/>
      <c r="B20" s="64">
        <f t="shared" si="0"/>
      </c>
      <c r="C20" s="146">
        <f>IF('女子申込入力'!C20="","",'女子申込入力'!C20)</f>
      </c>
      <c r="D20" s="83">
        <f>IF(C20="","",'女子申込入力'!D20)</f>
      </c>
      <c r="E20" s="180">
        <f>IF(C20="","",'女子申込入力'!E20)</f>
      </c>
      <c r="F20" s="65">
        <f>IF(C20="","",'女子申込入力'!F20)</f>
      </c>
      <c r="G20" s="189">
        <f t="shared" si="1"/>
      </c>
      <c r="H20" s="80">
        <f>IF('女子申込入力'!H20=0,"",'女子申込入力'!H20)</f>
      </c>
      <c r="I20" s="80">
        <f>IF('女子申込入力'!I20=0,"",'女子申込入力'!I20)</f>
      </c>
      <c r="J20" s="234"/>
      <c r="K20" s="156"/>
      <c r="L20" s="156"/>
      <c r="M20" s="63"/>
      <c r="N20" s="63"/>
      <c r="O20" s="70"/>
      <c r="P20" s="63"/>
      <c r="T20" s="143"/>
      <c r="U20" s="144"/>
      <c r="V20" s="144"/>
      <c r="W20" s="143"/>
    </row>
    <row r="21" spans="1:23" ht="18" customHeight="1">
      <c r="A21" s="62"/>
      <c r="B21" s="66">
        <f t="shared" si="0"/>
      </c>
      <c r="C21" s="147">
        <f>IF('女子申込入力'!C21="","",'女子申込入力'!C21)</f>
      </c>
      <c r="D21" s="84">
        <f>IF(C21="","",'女子申込入力'!D21)</f>
      </c>
      <c r="E21" s="179">
        <f>IF(C21="","",'女子申込入力'!E21)</f>
      </c>
      <c r="F21" s="67">
        <f>IF(C21="","",'女子申込入力'!F21)</f>
      </c>
      <c r="G21" s="190">
        <f t="shared" si="1"/>
      </c>
      <c r="H21" s="81">
        <f>IF('女子申込入力'!H21=0,"",'女子申込入力'!H21)</f>
      </c>
      <c r="I21" s="81">
        <f>IF('女子申込入力'!I21=0,"",'女子申込入力'!I21)</f>
      </c>
      <c r="J21" s="234"/>
      <c r="K21" s="156"/>
      <c r="L21" s="156"/>
      <c r="M21" s="63"/>
      <c r="N21" s="63"/>
      <c r="O21" s="70"/>
      <c r="P21" s="63"/>
      <c r="T21" s="143"/>
      <c r="U21" s="144"/>
      <c r="V21" s="144"/>
      <c r="W21" s="143"/>
    </row>
    <row r="22" spans="1:23" ht="18" customHeight="1">
      <c r="A22" s="62"/>
      <c r="B22" s="64">
        <f t="shared" si="0"/>
      </c>
      <c r="C22" s="146">
        <f>IF('女子申込入力'!C22="","",'女子申込入力'!C22)</f>
      </c>
      <c r="D22" s="85">
        <f>IF(C22="","",'女子申込入力'!D22)</f>
      </c>
      <c r="E22" s="180">
        <f>IF(C22="","",'女子申込入力'!E22)</f>
      </c>
      <c r="F22" s="65">
        <f>IF(C22="","",'女子申込入力'!F22)</f>
      </c>
      <c r="G22" s="189">
        <f t="shared" si="1"/>
      </c>
      <c r="H22" s="80">
        <f>IF('女子申込入力'!H22=0,"",'女子申込入力'!H22)</f>
      </c>
      <c r="I22" s="80">
        <f>IF('女子申込入力'!I22=0,"",'女子申込入力'!I22)</f>
      </c>
      <c r="J22" s="234"/>
      <c r="K22" s="156"/>
      <c r="L22" s="156"/>
      <c r="M22" s="63"/>
      <c r="N22" s="63"/>
      <c r="O22" s="70"/>
      <c r="P22" s="63"/>
      <c r="T22" s="143"/>
      <c r="U22" s="144"/>
      <c r="V22" s="144"/>
      <c r="W22" s="143"/>
    </row>
    <row r="23" spans="1:23" ht="18" customHeight="1">
      <c r="A23" s="62"/>
      <c r="B23" s="68">
        <f t="shared" si="0"/>
      </c>
      <c r="C23" s="148">
        <f>IF('女子申込入力'!C23="","",'女子申込入力'!C23)</f>
      </c>
      <c r="D23" s="86">
        <f>IF(C23="","",'女子申込入力'!D23)</f>
      </c>
      <c r="E23" s="181">
        <f>IF(C23="","",'女子申込入力'!E23)</f>
      </c>
      <c r="F23" s="69">
        <f>IF(C23="","",'女子申込入力'!F23)</f>
      </c>
      <c r="G23" s="191">
        <f t="shared" si="1"/>
      </c>
      <c r="H23" s="71">
        <f>IF('女子申込入力'!H23=0,"",'女子申込入力'!H23)</f>
      </c>
      <c r="I23" s="71">
        <f>IF('女子申込入力'!I23=0,"",'女子申込入力'!I23)</f>
      </c>
      <c r="J23" s="234"/>
      <c r="K23" s="156"/>
      <c r="L23" s="156"/>
      <c r="M23" s="63"/>
      <c r="N23" s="63"/>
      <c r="O23" s="70"/>
      <c r="P23" s="63"/>
      <c r="T23" s="143"/>
      <c r="U23" s="144"/>
      <c r="V23" s="144"/>
      <c r="W23" s="143"/>
    </row>
    <row r="24" spans="1:23" ht="18" customHeight="1">
      <c r="A24" s="62"/>
      <c r="B24" s="77">
        <f t="shared" si="0"/>
      </c>
      <c r="C24" s="145">
        <f>IF('女子申込入力'!C24="","",'女子申込入力'!C24)</f>
      </c>
      <c r="D24" s="82">
        <f>IF(C24="","",'女子申込入力'!D24)</f>
      </c>
      <c r="E24" s="178">
        <f>IF(C24="","",'女子申込入力'!E24)</f>
      </c>
      <c r="F24" s="78">
        <f>IF(C24="","",'女子申込入力'!F24)</f>
      </c>
      <c r="G24" s="188">
        <f t="shared" si="1"/>
      </c>
      <c r="H24" s="79">
        <f>IF('女子申込入力'!H24=0,"",'女子申込入力'!H24)</f>
      </c>
      <c r="I24" s="79">
        <f>IF('女子申込入力'!I24=0,"",'女子申込入力'!I24)</f>
      </c>
      <c r="J24" s="234"/>
      <c r="K24" s="156"/>
      <c r="L24" s="156"/>
      <c r="M24" s="63"/>
      <c r="N24" s="63"/>
      <c r="O24" s="70"/>
      <c r="P24" s="63"/>
      <c r="T24" s="143"/>
      <c r="U24" s="144"/>
      <c r="V24" s="144"/>
      <c r="W24" s="143"/>
    </row>
    <row r="25" spans="1:23" ht="18" customHeight="1">
      <c r="A25" s="62"/>
      <c r="B25" s="64">
        <f t="shared" si="0"/>
      </c>
      <c r="C25" s="146">
        <f>IF('女子申込入力'!C25="","",'女子申込入力'!C25)</f>
      </c>
      <c r="D25" s="85">
        <f>IF(C25="","",'女子申込入力'!D25)</f>
      </c>
      <c r="E25" s="180">
        <f>IF(C25="","",'女子申込入力'!E25)</f>
      </c>
      <c r="F25" s="65">
        <f>IF(C25="","",'女子申込入力'!F25)</f>
      </c>
      <c r="G25" s="189">
        <f t="shared" si="1"/>
      </c>
      <c r="H25" s="80">
        <f>IF('女子申込入力'!H25=0,"",'女子申込入力'!H25)</f>
      </c>
      <c r="I25" s="80">
        <f>IF('女子申込入力'!I25=0,"",'女子申込入力'!I25)</f>
      </c>
      <c r="J25" s="234"/>
      <c r="K25" s="156"/>
      <c r="L25" s="156"/>
      <c r="M25" s="63"/>
      <c r="N25" s="63"/>
      <c r="O25" s="70"/>
      <c r="P25" s="63"/>
      <c r="T25" s="143"/>
      <c r="U25" s="144"/>
      <c r="V25" s="144"/>
      <c r="W25" s="143"/>
    </row>
    <row r="26" spans="1:23" ht="18" customHeight="1">
      <c r="A26" s="62"/>
      <c r="B26" s="66">
        <f t="shared" si="0"/>
      </c>
      <c r="C26" s="147">
        <f>IF('女子申込入力'!C26="","",'女子申込入力'!C26)</f>
      </c>
      <c r="D26" s="84">
        <f>IF(C26="","",'女子申込入力'!D26)</f>
      </c>
      <c r="E26" s="179">
        <f>IF(C26="","",'女子申込入力'!E26)</f>
      </c>
      <c r="F26" s="67">
        <f>IF(C26="","",'女子申込入力'!F26)</f>
      </c>
      <c r="G26" s="190">
        <f t="shared" si="1"/>
      </c>
      <c r="H26" s="81">
        <f>IF('女子申込入力'!H26=0,"",'女子申込入力'!H26)</f>
      </c>
      <c r="I26" s="81">
        <f>IF('女子申込入力'!I26=0,"",'女子申込入力'!I26)</f>
      </c>
      <c r="J26" s="234"/>
      <c r="K26" s="156"/>
      <c r="L26" s="156"/>
      <c r="M26" s="63"/>
      <c r="N26" s="63"/>
      <c r="O26" s="70"/>
      <c r="P26" s="63"/>
      <c r="T26" s="143"/>
      <c r="U26" s="144"/>
      <c r="V26" s="144"/>
      <c r="W26" s="143"/>
    </row>
    <row r="27" spans="1:23" ht="18" customHeight="1">
      <c r="A27" s="62"/>
      <c r="B27" s="64">
        <f t="shared" si="0"/>
      </c>
      <c r="C27" s="146">
        <f>IF('女子申込入力'!C27="","",'女子申込入力'!C27)</f>
      </c>
      <c r="D27" s="85">
        <f>IF(C27="","",'女子申込入力'!D27)</f>
      </c>
      <c r="E27" s="180">
        <f>IF(C27="","",'女子申込入力'!E27)</f>
      </c>
      <c r="F27" s="65">
        <f>IF(C27="","",'女子申込入力'!F27)</f>
      </c>
      <c r="G27" s="189">
        <f t="shared" si="1"/>
      </c>
      <c r="H27" s="80">
        <f>IF('女子申込入力'!H27=0,"",'女子申込入力'!H27)</f>
      </c>
      <c r="I27" s="80">
        <f>IF('女子申込入力'!I27=0,"",'女子申込入力'!I27)</f>
      </c>
      <c r="J27" s="234"/>
      <c r="K27" s="156"/>
      <c r="L27" s="156"/>
      <c r="M27" s="63"/>
      <c r="N27" s="63"/>
      <c r="O27" s="70"/>
      <c r="P27" s="63"/>
      <c r="T27" s="143"/>
      <c r="U27" s="144"/>
      <c r="V27" s="144"/>
      <c r="W27" s="143"/>
    </row>
    <row r="28" spans="1:23" ht="18" customHeight="1">
      <c r="A28" s="62"/>
      <c r="B28" s="68">
        <f t="shared" si="0"/>
      </c>
      <c r="C28" s="148">
        <f>IF('女子申込入力'!C28="","",'女子申込入力'!C28)</f>
      </c>
      <c r="D28" s="86">
        <f>IF(C28="","",'女子申込入力'!D28)</f>
      </c>
      <c r="E28" s="181">
        <f>IF(C28="","",'女子申込入力'!E28)</f>
      </c>
      <c r="F28" s="69">
        <f>IF(C28="","",'女子申込入力'!F28)</f>
      </c>
      <c r="G28" s="191">
        <f t="shared" si="1"/>
      </c>
      <c r="H28" s="71">
        <f>IF('女子申込入力'!H28=0,"",'女子申込入力'!H28)</f>
      </c>
      <c r="I28" s="71">
        <f>IF('女子申込入力'!I28=0,"",'女子申込入力'!I28)</f>
      </c>
      <c r="J28" s="234"/>
      <c r="K28" s="156"/>
      <c r="L28" s="156"/>
      <c r="M28" s="63"/>
      <c r="N28" s="63"/>
      <c r="O28" s="70"/>
      <c r="P28" s="63"/>
      <c r="T28" s="143"/>
      <c r="U28" s="144"/>
      <c r="V28" s="144"/>
      <c r="W28" s="143"/>
    </row>
    <row r="29" spans="1:23" ht="18" customHeight="1">
      <c r="A29" s="62"/>
      <c r="B29" s="77">
        <f t="shared" si="0"/>
      </c>
      <c r="C29" s="145">
        <f>IF('女子申込入力'!C29="","",'女子申込入力'!C29)</f>
      </c>
      <c r="D29" s="82">
        <f>IF(C29="","",'女子申込入力'!D29)</f>
      </c>
      <c r="E29" s="178">
        <f>IF(C29="","",'女子申込入力'!E29)</f>
      </c>
      <c r="F29" s="78">
        <f>IF(C29="","",'女子申込入力'!F29)</f>
      </c>
      <c r="G29" s="188">
        <f t="shared" si="1"/>
      </c>
      <c r="H29" s="79">
        <f>IF('女子申込入力'!H29=0,"",'女子申込入力'!H29)</f>
      </c>
      <c r="I29" s="79">
        <f>IF('女子申込入力'!I29=0,"",'女子申込入力'!I29)</f>
      </c>
      <c r="J29" s="234"/>
      <c r="K29" s="156"/>
      <c r="L29" s="156"/>
      <c r="M29" s="63"/>
      <c r="N29" s="63"/>
      <c r="O29" s="70"/>
      <c r="P29" s="63"/>
      <c r="T29" s="143"/>
      <c r="U29" s="144"/>
      <c r="V29" s="144"/>
      <c r="W29" s="143"/>
    </row>
    <row r="30" spans="1:23" ht="18" customHeight="1">
      <c r="A30" s="62"/>
      <c r="B30" s="64">
        <f t="shared" si="0"/>
      </c>
      <c r="C30" s="146">
        <f>IF('女子申込入力'!C30="","",'女子申込入力'!C30)</f>
      </c>
      <c r="D30" s="85">
        <f>IF(C30="","",'女子申込入力'!D30)</f>
      </c>
      <c r="E30" s="180">
        <f>IF(C30="","",'女子申込入力'!E30)</f>
      </c>
      <c r="F30" s="65">
        <f>IF(C30="","",'女子申込入力'!F30)</f>
      </c>
      <c r="G30" s="189">
        <f t="shared" si="1"/>
      </c>
      <c r="H30" s="80">
        <f>IF('女子申込入力'!H30=0,"",'女子申込入力'!H30)</f>
      </c>
      <c r="I30" s="80">
        <f>IF('女子申込入力'!I30=0,"",'女子申込入力'!I30)</f>
      </c>
      <c r="J30" s="234"/>
      <c r="K30" s="156"/>
      <c r="L30" s="156"/>
      <c r="M30" s="63"/>
      <c r="N30" s="63"/>
      <c r="O30" s="70"/>
      <c r="P30" s="63"/>
      <c r="T30" s="143"/>
      <c r="U30" s="144"/>
      <c r="V30" s="144"/>
      <c r="W30" s="143"/>
    </row>
    <row r="31" spans="1:23" ht="18" customHeight="1">
      <c r="A31" s="62"/>
      <c r="B31" s="66">
        <f t="shared" si="0"/>
      </c>
      <c r="C31" s="147">
        <f>IF('女子申込入力'!C31="","",'女子申込入力'!C31)</f>
      </c>
      <c r="D31" s="87">
        <f>IF(C31="","",'女子申込入力'!D31)</f>
      </c>
      <c r="E31" s="179">
        <f>IF(C31="","",'女子申込入力'!E31)</f>
      </c>
      <c r="F31" s="67">
        <f>IF(C31="","",'女子申込入力'!F31)</f>
      </c>
      <c r="G31" s="190">
        <f t="shared" si="1"/>
      </c>
      <c r="H31" s="81">
        <f>IF('女子申込入力'!H31=0,"",'女子申込入力'!H31)</f>
      </c>
      <c r="I31" s="81">
        <f>IF('女子申込入力'!I31=0,"",'女子申込入力'!I31)</f>
      </c>
      <c r="J31" s="234"/>
      <c r="K31" s="156"/>
      <c r="L31" s="156"/>
      <c r="M31" s="63"/>
      <c r="N31" s="63"/>
      <c r="O31" s="70"/>
      <c r="P31" s="63"/>
      <c r="T31" s="143"/>
      <c r="U31" s="144"/>
      <c r="V31" s="144"/>
      <c r="W31" s="143"/>
    </row>
    <row r="32" spans="1:23" ht="18" customHeight="1">
      <c r="A32" s="62"/>
      <c r="B32" s="64">
        <f t="shared" si="0"/>
      </c>
      <c r="C32" s="146">
        <f>IF('女子申込入力'!C32="","",'女子申込入力'!C32)</f>
      </c>
      <c r="D32" s="85">
        <f>IF(C32="","",'女子申込入力'!D32)</f>
      </c>
      <c r="E32" s="180">
        <f>IF(C32="","",'女子申込入力'!E32)</f>
      </c>
      <c r="F32" s="65">
        <f>IF(C32="","",'女子申込入力'!F32)</f>
      </c>
      <c r="G32" s="189">
        <f t="shared" si="1"/>
      </c>
      <c r="H32" s="80">
        <f>IF('女子申込入力'!H32=0,"",'女子申込入力'!H32)</f>
      </c>
      <c r="I32" s="80">
        <f>IF('女子申込入力'!I32=0,"",'女子申込入力'!I32)</f>
      </c>
      <c r="J32" s="234"/>
      <c r="K32" s="156"/>
      <c r="L32" s="156"/>
      <c r="M32" s="63"/>
      <c r="N32" s="63"/>
      <c r="O32" s="70"/>
      <c r="P32" s="63"/>
      <c r="T32" s="143"/>
      <c r="U32" s="144"/>
      <c r="V32" s="144"/>
      <c r="W32" s="143"/>
    </row>
    <row r="33" spans="1:23" ht="18" customHeight="1" thickBot="1">
      <c r="A33" s="62"/>
      <c r="B33" s="235">
        <f t="shared" si="0"/>
      </c>
      <c r="C33" s="236">
        <f>IF('女子申込入力'!C33="","",'女子申込入力'!C33)</f>
      </c>
      <c r="D33" s="237">
        <f>IF(C33="","",'女子申込入力'!D33)</f>
      </c>
      <c r="E33" s="238">
        <f>IF(C33="","",'女子申込入力'!E33)</f>
      </c>
      <c r="F33" s="239">
        <f>IF(C33="","",'女子申込入力'!F33)</f>
      </c>
      <c r="G33" s="240">
        <f t="shared" si="1"/>
      </c>
      <c r="H33" s="241">
        <f>IF('女子申込入力'!H33=0,"",'女子申込入力'!H33)</f>
      </c>
      <c r="I33" s="241">
        <f>IF('女子申込入力'!I33=0,"",'女子申込入力'!I33)</f>
      </c>
      <c r="J33" s="234"/>
      <c r="K33" s="156"/>
      <c r="L33" s="156"/>
      <c r="M33" s="63"/>
      <c r="N33" s="63"/>
      <c r="O33" s="70"/>
      <c r="P33" s="63"/>
      <c r="T33" s="143"/>
      <c r="U33" s="144"/>
      <c r="V33" s="144"/>
      <c r="W33" s="143"/>
    </row>
    <row r="34" spans="1:23" ht="18" customHeight="1">
      <c r="A34" s="62"/>
      <c r="B34" s="75">
        <f t="shared" si="0"/>
      </c>
      <c r="C34" s="149">
        <f>IF('女子申込入力'!C34="","",'女子申込入力'!C34)</f>
      </c>
      <c r="D34" s="90">
        <f>IF(C34="","",'女子申込入力'!D34)</f>
      </c>
      <c r="E34" s="182">
        <f>IF(C34="","",'女子申込入力'!E34)</f>
      </c>
      <c r="F34" s="76">
        <f>IF(C34="","",'女子申込入力'!F34)</f>
      </c>
      <c r="G34" s="192">
        <f t="shared" si="1"/>
      </c>
      <c r="H34" s="150">
        <f>IF('女子申込入力'!H34=0,"",'女子申込入力'!H34)</f>
      </c>
      <c r="I34" s="150">
        <f>IF('女子申込入力'!I34=0,"",'女子申込入力'!I34)</f>
      </c>
      <c r="J34" s="234"/>
      <c r="K34" s="156"/>
      <c r="L34" s="156"/>
      <c r="M34" s="63"/>
      <c r="N34" s="63"/>
      <c r="O34" s="70"/>
      <c r="P34" s="63"/>
      <c r="T34" s="143"/>
      <c r="U34" s="144"/>
      <c r="V34" s="144"/>
      <c r="W34" s="143"/>
    </row>
    <row r="35" spans="1:23" ht="18" customHeight="1">
      <c r="A35" s="62"/>
      <c r="B35" s="64">
        <f t="shared" si="0"/>
      </c>
      <c r="C35" s="146">
        <f>IF('女子申込入力'!C35="","",'女子申込入力'!C35)</f>
      </c>
      <c r="D35" s="83">
        <f>IF(C35="","",'女子申込入力'!D35)</f>
      </c>
      <c r="E35" s="180">
        <f>IF(C35="","",'女子申込入力'!E35)</f>
      </c>
      <c r="F35" s="65">
        <f>IF(C35="","",'女子申込入力'!F35)</f>
      </c>
      <c r="G35" s="189">
        <f t="shared" si="1"/>
      </c>
      <c r="H35" s="80">
        <f>IF('女子申込入力'!H35=0,"",'女子申込入力'!H35)</f>
      </c>
      <c r="I35" s="80">
        <f>IF('女子申込入力'!I35=0,"",'女子申込入力'!I35)</f>
      </c>
      <c r="J35" s="234"/>
      <c r="K35" s="156"/>
      <c r="L35" s="156"/>
      <c r="M35" s="63"/>
      <c r="P35" s="63"/>
      <c r="T35" s="143"/>
      <c r="U35" s="144"/>
      <c r="V35" s="144"/>
      <c r="W35" s="143"/>
    </row>
    <row r="36" spans="1:23" ht="18" customHeight="1">
      <c r="A36" s="62"/>
      <c r="B36" s="66">
        <f t="shared" si="0"/>
      </c>
      <c r="C36" s="147">
        <f>IF('女子申込入力'!C36="","",'女子申込入力'!C36)</f>
      </c>
      <c r="D36" s="84">
        <f>IF(C36="","",'女子申込入力'!D36)</f>
      </c>
      <c r="E36" s="179">
        <f>IF(C36="","",'女子申込入力'!E36)</f>
      </c>
      <c r="F36" s="67">
        <f>IF(C36="","",'女子申込入力'!F36)</f>
      </c>
      <c r="G36" s="190">
        <f t="shared" si="1"/>
      </c>
      <c r="H36" s="81">
        <f>IF('女子申込入力'!H36=0,"",'女子申込入力'!H36)</f>
      </c>
      <c r="I36" s="81">
        <f>IF('女子申込入力'!I36=0,"",'女子申込入力'!I36)</f>
      </c>
      <c r="J36" s="234"/>
      <c r="K36" s="156"/>
      <c r="L36" s="156"/>
      <c r="M36" s="63"/>
      <c r="P36" s="63"/>
      <c r="T36" s="143"/>
      <c r="U36" s="144"/>
      <c r="V36" s="144"/>
      <c r="W36" s="143"/>
    </row>
    <row r="37" spans="1:23" ht="18" customHeight="1">
      <c r="A37" s="62"/>
      <c r="B37" s="64">
        <f t="shared" si="0"/>
      </c>
      <c r="C37" s="146">
        <f>IF('女子申込入力'!C37="","",'女子申込入力'!C37)</f>
      </c>
      <c r="D37" s="85">
        <f>IF(C37="","",'女子申込入力'!D37)</f>
      </c>
      <c r="E37" s="180">
        <f>IF(C37="","",'女子申込入力'!E37)</f>
      </c>
      <c r="F37" s="65">
        <f>IF(C37="","",'女子申込入力'!F37)</f>
      </c>
      <c r="G37" s="189">
        <f t="shared" si="1"/>
      </c>
      <c r="H37" s="80">
        <f>IF('女子申込入力'!H37=0,"",'女子申込入力'!H37)</f>
      </c>
      <c r="I37" s="80">
        <f>IF('女子申込入力'!I37=0,"",'女子申込入力'!I37)</f>
      </c>
      <c r="J37" s="234"/>
      <c r="K37" s="156"/>
      <c r="L37" s="156"/>
      <c r="M37" s="63"/>
      <c r="P37" s="63"/>
      <c r="T37" s="143"/>
      <c r="U37" s="144"/>
      <c r="V37" s="144"/>
      <c r="W37" s="143"/>
    </row>
    <row r="38" spans="1:23" ht="18" customHeight="1">
      <c r="A38" s="62"/>
      <c r="B38" s="68">
        <f t="shared" si="0"/>
      </c>
      <c r="C38" s="148">
        <f>IF('女子申込入力'!C38="","",'女子申込入力'!C38)</f>
      </c>
      <c r="D38" s="86">
        <f>IF(C38="","",'女子申込入力'!D38)</f>
      </c>
      <c r="E38" s="181">
        <f>IF(C38="","",'女子申込入力'!E38)</f>
      </c>
      <c r="F38" s="69">
        <f>IF(C38="","",'女子申込入力'!F38)</f>
      </c>
      <c r="G38" s="191">
        <f t="shared" si="1"/>
      </c>
      <c r="H38" s="71">
        <f>IF('女子申込入力'!H38=0,"",'女子申込入力'!H38)</f>
      </c>
      <c r="I38" s="71">
        <f>IF('女子申込入力'!I38=0,"",'女子申込入力'!I38)</f>
      </c>
      <c r="J38" s="234"/>
      <c r="K38" s="156"/>
      <c r="L38" s="156"/>
      <c r="M38" s="63"/>
      <c r="P38" s="63"/>
      <c r="T38" s="143"/>
      <c r="U38" s="144"/>
      <c r="V38" s="144"/>
      <c r="W38" s="143"/>
    </row>
    <row r="39" spans="1:23" ht="18" customHeight="1">
      <c r="A39" s="62"/>
      <c r="B39" s="77">
        <f t="shared" si="0"/>
      </c>
      <c r="C39" s="145">
        <f>IF('女子申込入力'!C39="","",'女子申込入力'!C39)</f>
      </c>
      <c r="D39" s="82">
        <f>IF(C39="","",'女子申込入力'!D39)</f>
      </c>
      <c r="E39" s="178">
        <f>IF(C39="","",'女子申込入力'!E39)</f>
      </c>
      <c r="F39" s="78">
        <f>IF(C39="","",'女子申込入力'!F39)</f>
      </c>
      <c r="G39" s="188">
        <f t="shared" si="1"/>
      </c>
      <c r="H39" s="79">
        <f>IF('女子申込入力'!H39=0,"",'女子申込入力'!H39)</f>
      </c>
      <c r="I39" s="79">
        <f>IF('女子申込入力'!I39=0,"",'女子申込入力'!I39)</f>
      </c>
      <c r="J39" s="234"/>
      <c r="K39" s="156"/>
      <c r="L39" s="156"/>
      <c r="M39" s="63"/>
      <c r="N39" s="63"/>
      <c r="O39" s="63"/>
      <c r="P39" s="63"/>
      <c r="T39" s="143"/>
      <c r="U39" s="144"/>
      <c r="V39" s="144"/>
      <c r="W39" s="143"/>
    </row>
    <row r="40" spans="1:23" ht="18" customHeight="1">
      <c r="A40" s="62"/>
      <c r="B40" s="64">
        <f t="shared" si="0"/>
      </c>
      <c r="C40" s="146">
        <f>IF('女子申込入力'!C40="","",'女子申込入力'!C40)</f>
      </c>
      <c r="D40" s="85">
        <f>IF(C40="","",'女子申込入力'!D40)</f>
      </c>
      <c r="E40" s="180">
        <f>IF(C40="","",'女子申込入力'!E40)</f>
      </c>
      <c r="F40" s="65">
        <f>IF(C40="","",'女子申込入力'!F40)</f>
      </c>
      <c r="G40" s="189">
        <f t="shared" si="1"/>
      </c>
      <c r="H40" s="80">
        <f>IF('女子申込入力'!H40=0,"",'女子申込入力'!H40)</f>
      </c>
      <c r="I40" s="80">
        <f>IF('女子申込入力'!I40=0,"",'女子申込入力'!I40)</f>
      </c>
      <c r="J40" s="234"/>
      <c r="K40" s="156"/>
      <c r="L40" s="156"/>
      <c r="M40" s="63"/>
      <c r="N40" s="63"/>
      <c r="O40" s="63"/>
      <c r="P40" s="63"/>
      <c r="T40" s="143"/>
      <c r="U40" s="144"/>
      <c r="V40" s="144"/>
      <c r="W40" s="143"/>
    </row>
    <row r="41" spans="1:23" ht="18" customHeight="1">
      <c r="A41" s="62"/>
      <c r="B41" s="66">
        <f t="shared" si="0"/>
      </c>
      <c r="C41" s="147">
        <f>IF('女子申込入力'!C41="","",'女子申込入力'!C41)</f>
      </c>
      <c r="D41" s="84">
        <f>IF(C41="","",'女子申込入力'!D41)</f>
      </c>
      <c r="E41" s="179">
        <f>IF(C41="","",'女子申込入力'!E41)</f>
      </c>
      <c r="F41" s="67">
        <f>IF(C41="","",'女子申込入力'!F41)</f>
      </c>
      <c r="G41" s="190">
        <f t="shared" si="1"/>
      </c>
      <c r="H41" s="81">
        <f>IF('女子申込入力'!H41=0,"",'女子申込入力'!H41)</f>
      </c>
      <c r="I41" s="81">
        <f>IF('女子申込入力'!I41=0,"",'女子申込入力'!I41)</f>
      </c>
      <c r="J41" s="234"/>
      <c r="K41" s="156"/>
      <c r="L41" s="156"/>
      <c r="M41" s="63"/>
      <c r="N41" s="63"/>
      <c r="O41" s="63"/>
      <c r="P41" s="63"/>
      <c r="T41" s="143"/>
      <c r="U41" s="144"/>
      <c r="V41" s="144"/>
      <c r="W41" s="143"/>
    </row>
    <row r="42" spans="1:23" ht="18" customHeight="1">
      <c r="A42" s="62"/>
      <c r="B42" s="64">
        <f t="shared" si="0"/>
      </c>
      <c r="C42" s="146">
        <f>IF('女子申込入力'!C42="","",'女子申込入力'!C42)</f>
      </c>
      <c r="D42" s="83">
        <f>IF(C42="","",'女子申込入力'!D42)</f>
      </c>
      <c r="E42" s="180">
        <f>IF(C42="","",'女子申込入力'!E42)</f>
      </c>
      <c r="F42" s="65">
        <f>IF(C42="","",'女子申込入力'!F42)</f>
      </c>
      <c r="G42" s="189">
        <f t="shared" si="1"/>
      </c>
      <c r="H42" s="80">
        <f>IF('女子申込入力'!H42=0,"",'女子申込入力'!H42)</f>
      </c>
      <c r="I42" s="80">
        <f>IF('女子申込入力'!I42=0,"",'女子申込入力'!I42)</f>
      </c>
      <c r="J42" s="234"/>
      <c r="K42" s="156"/>
      <c r="L42" s="156"/>
      <c r="M42" s="63"/>
      <c r="N42" s="63"/>
      <c r="O42" s="63"/>
      <c r="P42" s="63"/>
      <c r="T42" s="143"/>
      <c r="U42" s="144"/>
      <c r="V42" s="144"/>
      <c r="W42" s="143"/>
    </row>
    <row r="43" spans="1:23" ht="18" customHeight="1">
      <c r="A43" s="62"/>
      <c r="B43" s="68">
        <f t="shared" si="0"/>
      </c>
      <c r="C43" s="148">
        <f>IF('女子申込入力'!C43="","",'女子申込入力'!C43)</f>
      </c>
      <c r="D43" s="86">
        <f>IF(C43="","",'女子申込入力'!D43)</f>
      </c>
      <c r="E43" s="181">
        <f>IF(C43="","",'女子申込入力'!E43)</f>
      </c>
      <c r="F43" s="69">
        <f>IF(C43="","",'女子申込入力'!F43)</f>
      </c>
      <c r="G43" s="191">
        <f t="shared" si="1"/>
      </c>
      <c r="H43" s="71">
        <f>IF('女子申込入力'!H43=0,"",'女子申込入力'!H43)</f>
      </c>
      <c r="I43" s="71">
        <f>IF('女子申込入力'!I43=0,"",'女子申込入力'!I43)</f>
      </c>
      <c r="J43" s="234"/>
      <c r="K43" s="156"/>
      <c r="L43" s="156"/>
      <c r="M43" s="63"/>
      <c r="N43" s="63"/>
      <c r="O43" s="63"/>
      <c r="P43" s="63"/>
      <c r="T43" s="143"/>
      <c r="U43" s="144"/>
      <c r="V43" s="144"/>
      <c r="W43" s="143"/>
    </row>
    <row r="44" spans="1:23" ht="18" customHeight="1">
      <c r="A44" s="62"/>
      <c r="B44" s="77">
        <f t="shared" si="0"/>
      </c>
      <c r="C44" s="145">
        <f>IF('女子申込入力'!C44="","",'女子申込入力'!C44)</f>
      </c>
      <c r="D44" s="82">
        <f>IF(C44="","",'女子申込入力'!D44)</f>
      </c>
      <c r="E44" s="178">
        <f>IF(C44="","",'女子申込入力'!E44)</f>
      </c>
      <c r="F44" s="78">
        <f>IF(C44="","",'女子申込入力'!F44)</f>
      </c>
      <c r="G44" s="188">
        <f t="shared" si="1"/>
      </c>
      <c r="H44" s="79">
        <f>IF('女子申込入力'!H44=0,"",'女子申込入力'!H44)</f>
      </c>
      <c r="I44" s="79">
        <f>IF('女子申込入力'!I44=0,"",'女子申込入力'!I44)</f>
      </c>
      <c r="J44" s="234"/>
      <c r="K44" s="156"/>
      <c r="L44" s="156"/>
      <c r="M44" s="63"/>
      <c r="N44" s="63"/>
      <c r="O44" s="63"/>
      <c r="P44" s="63"/>
      <c r="T44" s="143"/>
      <c r="U44" s="144"/>
      <c r="V44" s="144"/>
      <c r="W44" s="143"/>
    </row>
    <row r="45" spans="1:23" ht="18" customHeight="1">
      <c r="A45" s="62"/>
      <c r="B45" s="64">
        <f t="shared" si="0"/>
      </c>
      <c r="C45" s="146">
        <f>IF('女子申込入力'!C45="","",'女子申込入力'!C45)</f>
      </c>
      <c r="D45" s="85">
        <f>IF(C45="","",'女子申込入力'!D45)</f>
      </c>
      <c r="E45" s="180">
        <f>IF(C45="","",'女子申込入力'!E45)</f>
      </c>
      <c r="F45" s="65">
        <f>IF(C45="","",'女子申込入力'!F45)</f>
      </c>
      <c r="G45" s="189">
        <f t="shared" si="1"/>
      </c>
      <c r="H45" s="80">
        <f>IF('女子申込入力'!H45=0,"",'女子申込入力'!H45)</f>
      </c>
      <c r="I45" s="80">
        <f>IF('女子申込入力'!I45=0,"",'女子申込入力'!I45)</f>
      </c>
      <c r="J45" s="234"/>
      <c r="K45" s="156"/>
      <c r="L45" s="156"/>
      <c r="M45" s="63"/>
      <c r="N45" s="63"/>
      <c r="O45" s="63"/>
      <c r="P45" s="63"/>
      <c r="T45" s="143"/>
      <c r="U45" s="144"/>
      <c r="V45" s="144"/>
      <c r="W45" s="143"/>
    </row>
    <row r="46" spans="1:23" ht="18" customHeight="1">
      <c r="A46" s="62"/>
      <c r="B46" s="66">
        <f t="shared" si="0"/>
      </c>
      <c r="C46" s="147">
        <f>IF('女子申込入力'!C46="","",'女子申込入力'!C46)</f>
      </c>
      <c r="D46" s="84">
        <f>IF(C46="","",'女子申込入力'!D46)</f>
      </c>
      <c r="E46" s="179">
        <f>IF(C46="","",'女子申込入力'!E46)</f>
      </c>
      <c r="F46" s="67">
        <f>IF(C46="","",'女子申込入力'!F46)</f>
      </c>
      <c r="G46" s="190">
        <f t="shared" si="1"/>
      </c>
      <c r="H46" s="81">
        <f>IF('女子申込入力'!H46=0,"",'女子申込入力'!H46)</f>
      </c>
      <c r="I46" s="81">
        <f>IF('女子申込入力'!I46=0,"",'女子申込入力'!I46)</f>
      </c>
      <c r="J46" s="234"/>
      <c r="K46" s="156"/>
      <c r="L46" s="156"/>
      <c r="M46" s="63"/>
      <c r="N46" s="63"/>
      <c r="O46" s="63"/>
      <c r="P46" s="63"/>
      <c r="T46" s="143"/>
      <c r="U46" s="144"/>
      <c r="V46" s="144"/>
      <c r="W46" s="143"/>
    </row>
    <row r="47" spans="1:23" ht="18" customHeight="1">
      <c r="A47" s="62"/>
      <c r="B47" s="64">
        <f t="shared" si="0"/>
      </c>
      <c r="C47" s="146">
        <f>IF('女子申込入力'!C47="","",'女子申込入力'!C47)</f>
      </c>
      <c r="D47" s="83">
        <f>IF(C47="","",'女子申込入力'!D47)</f>
      </c>
      <c r="E47" s="180">
        <f>IF(C47="","",'女子申込入力'!E47)</f>
      </c>
      <c r="F47" s="65">
        <f>IF(C47="","",'女子申込入力'!F47)</f>
      </c>
      <c r="G47" s="189">
        <f t="shared" si="1"/>
      </c>
      <c r="H47" s="80">
        <f>IF('女子申込入力'!H47=0,"",'女子申込入力'!H47)</f>
      </c>
      <c r="I47" s="80">
        <f>IF('女子申込入力'!I47=0,"",'女子申込入力'!I47)</f>
      </c>
      <c r="J47" s="234"/>
      <c r="K47" s="156"/>
      <c r="L47" s="156"/>
      <c r="M47" s="63"/>
      <c r="N47" s="63"/>
      <c r="O47" s="63"/>
      <c r="P47" s="63"/>
      <c r="T47" s="143"/>
      <c r="U47" s="144"/>
      <c r="V47" s="144"/>
      <c r="W47" s="143"/>
    </row>
    <row r="48" spans="1:23" ht="18" customHeight="1">
      <c r="A48" s="62"/>
      <c r="B48" s="68">
        <f t="shared" si="0"/>
      </c>
      <c r="C48" s="148">
        <f>IF('女子申込入力'!C48="","",'女子申込入力'!C48)</f>
      </c>
      <c r="D48" s="86">
        <f>IF(C48="","",'女子申込入力'!D48)</f>
      </c>
      <c r="E48" s="181">
        <f>IF(C48="","",'女子申込入力'!E48)</f>
      </c>
      <c r="F48" s="69">
        <f>IF(C48="","",'女子申込入力'!F48)</f>
      </c>
      <c r="G48" s="191">
        <f t="shared" si="1"/>
      </c>
      <c r="H48" s="71">
        <f>IF('女子申込入力'!H48=0,"",'女子申込入力'!H48)</f>
      </c>
      <c r="I48" s="71">
        <f>IF('女子申込入力'!I48=0,"",'女子申込入力'!I48)</f>
      </c>
      <c r="J48" s="234"/>
      <c r="K48" s="156"/>
      <c r="L48" s="156"/>
      <c r="M48" s="63"/>
      <c r="N48" s="63"/>
      <c r="O48" s="63"/>
      <c r="P48" s="63"/>
      <c r="T48" s="143"/>
      <c r="U48" s="144"/>
      <c r="V48" s="144"/>
      <c r="W48" s="143"/>
    </row>
    <row r="49" spans="1:23" ht="18" customHeight="1">
      <c r="A49" s="62"/>
      <c r="B49" s="77">
        <f t="shared" si="0"/>
      </c>
      <c r="C49" s="145">
        <f>IF('女子申込入力'!C49="","",'女子申込入力'!C49)</f>
      </c>
      <c r="D49" s="82">
        <f>IF(C49="","",'女子申込入力'!D49)</f>
      </c>
      <c r="E49" s="178">
        <f>IF(C49="","",'女子申込入力'!E49)</f>
      </c>
      <c r="F49" s="78">
        <f>IF(C49="","",'女子申込入力'!F49)</f>
      </c>
      <c r="G49" s="188">
        <f t="shared" si="1"/>
      </c>
      <c r="H49" s="79">
        <f>IF('女子申込入力'!H49=0,"",'女子申込入力'!H49)</f>
      </c>
      <c r="I49" s="79">
        <f>IF('女子申込入力'!I49=0,"",'女子申込入力'!I49)</f>
      </c>
      <c r="J49" s="234"/>
      <c r="K49" s="156"/>
      <c r="L49" s="156"/>
      <c r="M49" s="63"/>
      <c r="N49" s="63"/>
      <c r="O49" s="63"/>
      <c r="P49" s="63"/>
      <c r="T49" s="143"/>
      <c r="U49" s="144"/>
      <c r="V49" s="144"/>
      <c r="W49" s="143"/>
    </row>
    <row r="50" spans="1:23" ht="18" customHeight="1">
      <c r="A50" s="62"/>
      <c r="B50" s="64">
        <f t="shared" si="0"/>
      </c>
      <c r="C50" s="146">
        <f>IF('女子申込入力'!C50="","",'女子申込入力'!C50)</f>
      </c>
      <c r="D50" s="85">
        <f>IF(C50="","",'女子申込入力'!D50)</f>
      </c>
      <c r="E50" s="180">
        <f>IF(C50="","",'女子申込入力'!E50)</f>
      </c>
      <c r="F50" s="65">
        <f>IF(C50="","",'女子申込入力'!F50)</f>
      </c>
      <c r="G50" s="189">
        <f t="shared" si="1"/>
      </c>
      <c r="H50" s="80">
        <f>IF('女子申込入力'!H50=0,"",'女子申込入力'!H50)</f>
      </c>
      <c r="I50" s="80">
        <f>IF('女子申込入力'!I50=0,"",'女子申込入力'!I50)</f>
      </c>
      <c r="J50" s="234"/>
      <c r="K50" s="156"/>
      <c r="L50" s="156"/>
      <c r="M50" s="63"/>
      <c r="N50" s="63"/>
      <c r="O50" s="63"/>
      <c r="P50" s="63"/>
      <c r="T50" s="143"/>
      <c r="U50" s="144"/>
      <c r="V50" s="144"/>
      <c r="W50" s="143"/>
    </row>
    <row r="51" spans="1:23" ht="18" customHeight="1">
      <c r="A51" s="62"/>
      <c r="B51" s="66">
        <f t="shared" si="0"/>
      </c>
      <c r="C51" s="147">
        <f>IF('女子申込入力'!C51="","",'女子申込入力'!C51)</f>
      </c>
      <c r="D51" s="84">
        <f>IF(C51="","",'女子申込入力'!D51)</f>
      </c>
      <c r="E51" s="179">
        <f>IF(C51="","",'女子申込入力'!E51)</f>
      </c>
      <c r="F51" s="67">
        <f>IF(C51="","",'女子申込入力'!F51)</f>
      </c>
      <c r="G51" s="190">
        <f t="shared" si="1"/>
      </c>
      <c r="H51" s="81">
        <f>IF('女子申込入力'!H51=0,"",'女子申込入力'!H51)</f>
      </c>
      <c r="I51" s="81">
        <f>IF('女子申込入力'!I51=0,"",'女子申込入力'!I51)</f>
      </c>
      <c r="J51" s="234"/>
      <c r="K51" s="156"/>
      <c r="L51" s="156"/>
      <c r="M51" s="63"/>
      <c r="N51" s="63"/>
      <c r="O51" s="63"/>
      <c r="P51" s="63"/>
      <c r="T51" s="143"/>
      <c r="U51" s="144"/>
      <c r="V51" s="144"/>
      <c r="W51" s="143"/>
    </row>
    <row r="52" spans="1:23" ht="18" customHeight="1">
      <c r="A52" s="62"/>
      <c r="B52" s="64">
        <f t="shared" si="0"/>
      </c>
      <c r="C52" s="146">
        <f>IF('女子申込入力'!C52="","",'女子申込入力'!C52)</f>
      </c>
      <c r="D52" s="85">
        <f>IF(C52="","",'女子申込入力'!D52)</f>
      </c>
      <c r="E52" s="180">
        <f>IF(C52="","",'女子申込入力'!E52)</f>
      </c>
      <c r="F52" s="65">
        <f>IF(C52="","",'女子申込入力'!F52)</f>
      </c>
      <c r="G52" s="189">
        <f t="shared" si="1"/>
      </c>
      <c r="H52" s="80">
        <f>IF('女子申込入力'!H52=0,"",'女子申込入力'!H52)</f>
      </c>
      <c r="I52" s="80">
        <f>IF('女子申込入力'!I52=0,"",'女子申込入力'!I52)</f>
      </c>
      <c r="J52" s="234"/>
      <c r="K52" s="156"/>
      <c r="L52" s="156"/>
      <c r="M52" s="63"/>
      <c r="N52" s="63"/>
      <c r="O52" s="63"/>
      <c r="P52" s="63"/>
      <c r="T52" s="143"/>
      <c r="U52" s="144"/>
      <c r="V52" s="144"/>
      <c r="W52" s="143"/>
    </row>
    <row r="53" spans="1:23" ht="18" customHeight="1" thickBot="1">
      <c r="A53" s="62"/>
      <c r="B53" s="73">
        <f t="shared" si="0"/>
      </c>
      <c r="C53" s="151">
        <f>IF('女子申込入力'!C53="","",'女子申込入力'!C53)</f>
      </c>
      <c r="D53" s="91">
        <f>IF(C53="","",'女子申込入力'!D53)</f>
      </c>
      <c r="E53" s="183">
        <f>IF(C53="","",'女子申込入力'!E53)</f>
      </c>
      <c r="F53" s="74">
        <f>IF(C53="","",'女子申込入力'!F53)</f>
      </c>
      <c r="G53" s="193">
        <f t="shared" si="1"/>
      </c>
      <c r="H53" s="152">
        <f>IF('女子申込入力'!H53=0,"",'女子申込入力'!H53)</f>
      </c>
      <c r="I53" s="242">
        <f>IF('女子申込入力'!I53=0,"",'女子申込入力'!I53)</f>
      </c>
      <c r="J53" s="234"/>
      <c r="K53" s="156"/>
      <c r="L53" s="156"/>
      <c r="M53" s="63"/>
      <c r="N53" s="63"/>
      <c r="O53" s="63"/>
      <c r="P53" s="63"/>
      <c r="T53" s="143"/>
      <c r="U53" s="144"/>
      <c r="V53" s="144"/>
      <c r="W53" s="143"/>
    </row>
    <row r="54" spans="1:23" ht="18" customHeight="1" hidden="1">
      <c r="A54" s="62"/>
      <c r="B54" s="75">
        <f t="shared" si="0"/>
      </c>
      <c r="C54" s="149">
        <f>IF('女子申込入力'!C54=0,"",'女子申込入力'!C54)</f>
      </c>
      <c r="D54" s="90">
        <f>IF(C54="","",VLOOKUP(C54,#REF!,2,FALSE))</f>
      </c>
      <c r="E54" s="182">
        <f>IF(C54="","","(  "&amp;VLOOKUP(C54,#REF!,3,FALSE)&amp;"  )")</f>
      </c>
      <c r="F54" s="76">
        <f>IF(C54="","",VLOOKUP(C54,#REF!,4,FALSE))</f>
      </c>
      <c r="G54" s="192">
        <f t="shared" si="1"/>
      </c>
      <c r="H54" s="150">
        <f>IF('女子申込入力'!H54=0,"",'女子申込入力'!H54)</f>
      </c>
      <c r="I54" s="150">
        <f>IF('女子申込入力'!I54=0,"",'女子申込入力'!I54)</f>
      </c>
      <c r="J54" s="234"/>
      <c r="K54" s="156"/>
      <c r="L54" s="156"/>
      <c r="M54" s="63"/>
      <c r="N54" s="63"/>
      <c r="O54" s="63"/>
      <c r="P54" s="63"/>
      <c r="T54" s="143"/>
      <c r="U54" s="144"/>
      <c r="V54" s="144"/>
      <c r="W54" s="143"/>
    </row>
    <row r="55" spans="1:23" ht="18" customHeight="1" hidden="1">
      <c r="A55" s="62"/>
      <c r="B55" s="64">
        <f t="shared" si="0"/>
      </c>
      <c r="C55" s="146">
        <f>IF('女子申込入力'!C55=0,"",'女子申込入力'!C55)</f>
      </c>
      <c r="D55" s="85">
        <f>IF(C55="","",VLOOKUP(C55,#REF!,2,FALSE))</f>
      </c>
      <c r="E55" s="180">
        <f>IF(C55="","","(  "&amp;VLOOKUP(C55,#REF!,3,FALSE)&amp;"  )")</f>
      </c>
      <c r="F55" s="65">
        <f>IF(C55="","",VLOOKUP(C55,#REF!,4,FALSE))</f>
      </c>
      <c r="G55" s="189">
        <f t="shared" si="1"/>
      </c>
      <c r="H55" s="80">
        <f>IF('女子申込入力'!H55=0,"",'女子申込入力'!H55)</f>
      </c>
      <c r="I55" s="80">
        <f>IF('女子申込入力'!I55=0,"",'女子申込入力'!I55)</f>
      </c>
      <c r="J55" s="234"/>
      <c r="K55" s="156"/>
      <c r="L55" s="156"/>
      <c r="M55" s="63"/>
      <c r="N55" s="63"/>
      <c r="O55" s="63"/>
      <c r="P55" s="63"/>
      <c r="T55" s="143"/>
      <c r="U55" s="144"/>
      <c r="V55" s="144"/>
      <c r="W55" s="143"/>
    </row>
    <row r="56" spans="1:23" ht="18" customHeight="1" hidden="1">
      <c r="A56" s="62"/>
      <c r="B56" s="66">
        <f t="shared" si="0"/>
      </c>
      <c r="C56" s="147">
        <f>IF('女子申込入力'!C56=0,"",'女子申込入力'!C56)</f>
      </c>
      <c r="D56" s="84">
        <f>IF(C56="","",VLOOKUP(C56,#REF!,2,FALSE))</f>
      </c>
      <c r="E56" s="179">
        <f>IF(C56="","","(  "&amp;VLOOKUP(C56,#REF!,3,FALSE)&amp;"  )")</f>
      </c>
      <c r="F56" s="67">
        <f>IF(C56="","",VLOOKUP(C56,#REF!,4,FALSE))</f>
      </c>
      <c r="G56" s="190">
        <f t="shared" si="1"/>
      </c>
      <c r="H56" s="81">
        <f>IF('女子申込入力'!H56=0,"",'女子申込入力'!H56)</f>
      </c>
      <c r="I56" s="81">
        <f>IF('女子申込入力'!I56=0,"",'女子申込入力'!I56)</f>
      </c>
      <c r="J56" s="234"/>
      <c r="K56" s="156"/>
      <c r="L56" s="156"/>
      <c r="M56" s="63"/>
      <c r="N56" s="63"/>
      <c r="O56" s="63"/>
      <c r="P56" s="63"/>
      <c r="T56" s="143"/>
      <c r="U56" s="144"/>
      <c r="V56" s="144"/>
      <c r="W56" s="143"/>
    </row>
    <row r="57" spans="1:23" ht="18" customHeight="1" hidden="1">
      <c r="A57" s="62"/>
      <c r="B57" s="64">
        <f t="shared" si="0"/>
      </c>
      <c r="C57" s="146">
        <f>IF('女子申込入力'!C57=0,"",'女子申込入力'!C57)</f>
      </c>
      <c r="D57" s="83">
        <f>IF(C57="","",VLOOKUP(C57,#REF!,2,FALSE))</f>
      </c>
      <c r="E57" s="180">
        <f>IF(C57="","","(  "&amp;VLOOKUP(C57,#REF!,3,FALSE)&amp;"  )")</f>
      </c>
      <c r="F57" s="65">
        <f>IF(C57="","",VLOOKUP(C57,#REF!,4,FALSE))</f>
      </c>
      <c r="G57" s="189">
        <f t="shared" si="1"/>
      </c>
      <c r="H57" s="80">
        <f>IF('女子申込入力'!H57=0,"",'女子申込入力'!H57)</f>
      </c>
      <c r="I57" s="80">
        <f>IF('女子申込入力'!I57=0,"",'女子申込入力'!I57)</f>
      </c>
      <c r="J57" s="234"/>
      <c r="K57" s="156"/>
      <c r="L57" s="156"/>
      <c r="M57" s="63"/>
      <c r="N57" s="63"/>
      <c r="O57" s="63"/>
      <c r="P57" s="63"/>
      <c r="T57" s="143"/>
      <c r="U57" s="144"/>
      <c r="V57" s="144"/>
      <c r="W57" s="143"/>
    </row>
    <row r="58" spans="1:23" ht="18" customHeight="1" hidden="1">
      <c r="A58" s="62"/>
      <c r="B58" s="68">
        <f t="shared" si="0"/>
      </c>
      <c r="C58" s="148">
        <f>IF('女子申込入力'!C58=0,"",'女子申込入力'!C58)</f>
      </c>
      <c r="D58" s="86">
        <f>IF(C58="","",VLOOKUP(C58,#REF!,2,FALSE))</f>
      </c>
      <c r="E58" s="181">
        <f>IF(C58="","","(  "&amp;VLOOKUP(C58,#REF!,3,FALSE)&amp;"  )")</f>
      </c>
      <c r="F58" s="69">
        <f>IF(C58="","",VLOOKUP(C58,#REF!,4,FALSE))</f>
      </c>
      <c r="G58" s="191">
        <f t="shared" si="1"/>
      </c>
      <c r="H58" s="71">
        <f>IF('女子申込入力'!H58=0,"",'女子申込入力'!H58)</f>
      </c>
      <c r="I58" s="71">
        <f>IF('女子申込入力'!I58=0,"",'女子申込入力'!I58)</f>
      </c>
      <c r="J58" s="234"/>
      <c r="K58" s="156"/>
      <c r="L58" s="156"/>
      <c r="M58" s="63"/>
      <c r="N58" s="63"/>
      <c r="O58" s="63"/>
      <c r="P58" s="63"/>
      <c r="T58" s="143"/>
      <c r="U58" s="144"/>
      <c r="V58" s="144"/>
      <c r="W58" s="143"/>
    </row>
    <row r="59" spans="1:23" ht="18" customHeight="1" hidden="1">
      <c r="A59" s="62"/>
      <c r="B59" s="77">
        <f t="shared" si="0"/>
      </c>
      <c r="C59" s="145">
        <f>IF('女子申込入力'!C59=0,"",'女子申込入力'!C59)</f>
      </c>
      <c r="D59" s="88">
        <f>IF(C59="","",VLOOKUP(C59,#REF!,2,FALSE))</f>
      </c>
      <c r="E59" s="178">
        <f>IF(C59="","","(  "&amp;VLOOKUP(C59,#REF!,3,FALSE)&amp;"  )")</f>
      </c>
      <c r="F59" s="78">
        <f>IF(C59="","",VLOOKUP(C59,#REF!,4,FALSE))</f>
      </c>
      <c r="G59" s="188">
        <f t="shared" si="1"/>
      </c>
      <c r="H59" s="79">
        <f>IF('女子申込入力'!H59=0,"",'女子申込入力'!H59)</f>
      </c>
      <c r="I59" s="79">
        <f>IF('女子申込入力'!I59=0,"",'女子申込入力'!I59)</f>
      </c>
      <c r="J59" s="234"/>
      <c r="K59" s="156"/>
      <c r="L59" s="156"/>
      <c r="M59" s="63"/>
      <c r="N59" s="63"/>
      <c r="O59" s="63"/>
      <c r="P59" s="63"/>
      <c r="T59" s="143"/>
      <c r="U59" s="144"/>
      <c r="V59" s="144"/>
      <c r="W59" s="143"/>
    </row>
    <row r="60" spans="1:23" ht="18" customHeight="1" hidden="1">
      <c r="A60" s="62"/>
      <c r="B60" s="64">
        <f t="shared" si="0"/>
      </c>
      <c r="C60" s="146">
        <f>IF('女子申込入力'!C60=0,"",'女子申込入力'!C60)</f>
      </c>
      <c r="D60" s="85">
        <f>IF(C60="","",VLOOKUP(C60,#REF!,2,FALSE))</f>
      </c>
      <c r="E60" s="180">
        <f>IF(C60="","","(  "&amp;VLOOKUP(C60,#REF!,3,FALSE)&amp;"  )")</f>
      </c>
      <c r="F60" s="65">
        <f>IF(C60="","",VLOOKUP(C60,#REF!,4,FALSE))</f>
      </c>
      <c r="G60" s="189">
        <f t="shared" si="1"/>
      </c>
      <c r="H60" s="80">
        <f>IF('女子申込入力'!H60=0,"",'女子申込入力'!H60)</f>
      </c>
      <c r="I60" s="80">
        <f>IF('女子申込入力'!I60=0,"",'女子申込入力'!I60)</f>
      </c>
      <c r="J60" s="234"/>
      <c r="K60" s="156"/>
      <c r="L60" s="156"/>
      <c r="M60" s="63"/>
      <c r="N60" s="63"/>
      <c r="O60" s="63"/>
      <c r="P60" s="63"/>
      <c r="T60" s="143"/>
      <c r="U60" s="144"/>
      <c r="V60" s="144"/>
      <c r="W60" s="143"/>
    </row>
    <row r="61" spans="1:23" ht="18" customHeight="1" hidden="1">
      <c r="A61" s="62"/>
      <c r="B61" s="66">
        <f t="shared" si="0"/>
      </c>
      <c r="C61" s="147">
        <f>IF('女子申込入力'!C61=0,"",'女子申込入力'!C61)</f>
      </c>
      <c r="D61" s="84">
        <f>IF(C61="","",VLOOKUP(C61,#REF!,2,FALSE))</f>
      </c>
      <c r="E61" s="179">
        <f>IF(C61="","","(  "&amp;VLOOKUP(C61,#REF!,3,FALSE)&amp;"  )")</f>
      </c>
      <c r="F61" s="67">
        <f>IF(C61="","",VLOOKUP(C61,#REF!,4,FALSE))</f>
      </c>
      <c r="G61" s="190">
        <f t="shared" si="1"/>
      </c>
      <c r="H61" s="81">
        <f>IF('女子申込入力'!H61=0,"",'女子申込入力'!H61)</f>
      </c>
      <c r="I61" s="81">
        <f>IF('女子申込入力'!I61=0,"",'女子申込入力'!I61)</f>
      </c>
      <c r="J61" s="234"/>
      <c r="K61" s="156"/>
      <c r="L61" s="156"/>
      <c r="M61" s="63"/>
      <c r="N61" s="63"/>
      <c r="O61" s="63"/>
      <c r="P61" s="63"/>
      <c r="T61" s="143"/>
      <c r="U61" s="144"/>
      <c r="V61" s="144"/>
      <c r="W61" s="143"/>
    </row>
    <row r="62" spans="1:23" ht="18" customHeight="1" hidden="1">
      <c r="A62" s="62"/>
      <c r="B62" s="64">
        <f t="shared" si="0"/>
      </c>
      <c r="C62" s="146">
        <f>IF('女子申込入力'!C62=0,"",'女子申込入力'!C62)</f>
      </c>
      <c r="D62" s="85">
        <f>IF(C62="","",VLOOKUP(C62,#REF!,2,FALSE))</f>
      </c>
      <c r="E62" s="180">
        <f>IF(C62="","","(  "&amp;VLOOKUP(C62,#REF!,3,FALSE)&amp;"  )")</f>
      </c>
      <c r="F62" s="65">
        <f>IF(C62="","",VLOOKUP(C62,#REF!,4,FALSE))</f>
      </c>
      <c r="G62" s="189">
        <f t="shared" si="1"/>
      </c>
      <c r="H62" s="80">
        <f>IF('女子申込入力'!H62=0,"",'女子申込入力'!H62)</f>
      </c>
      <c r="I62" s="80">
        <f>IF('女子申込入力'!I62=0,"",'女子申込入力'!I62)</f>
      </c>
      <c r="J62" s="234"/>
      <c r="K62" s="156"/>
      <c r="L62" s="156"/>
      <c r="M62" s="63"/>
      <c r="N62" s="63"/>
      <c r="O62" s="63"/>
      <c r="P62" s="63"/>
      <c r="T62" s="143"/>
      <c r="U62" s="144"/>
      <c r="V62" s="144"/>
      <c r="W62" s="143"/>
    </row>
    <row r="63" spans="1:23" ht="18" customHeight="1" hidden="1">
      <c r="A63" s="62"/>
      <c r="B63" s="68">
        <f t="shared" si="0"/>
      </c>
      <c r="C63" s="148">
        <f>IF('女子申込入力'!C63=0,"",'女子申込入力'!C63)</f>
      </c>
      <c r="D63" s="89">
        <f>IF(C63="","",VLOOKUP(C63,#REF!,2,FALSE))</f>
      </c>
      <c r="E63" s="181">
        <f>IF(C63="","","(  "&amp;VLOOKUP(C63,#REF!,3,FALSE)&amp;"  )")</f>
      </c>
      <c r="F63" s="69">
        <f>IF(C63="","",VLOOKUP(C63,#REF!,4,FALSE))</f>
      </c>
      <c r="G63" s="191">
        <f t="shared" si="1"/>
      </c>
      <c r="H63" s="71">
        <f>IF('女子申込入力'!H63=0,"",'女子申込入力'!H63)</f>
      </c>
      <c r="I63" s="71">
        <f>IF('女子申込入力'!I63=0,"",'女子申込入力'!I63)</f>
      </c>
      <c r="J63" s="234"/>
      <c r="K63" s="156"/>
      <c r="L63" s="156"/>
      <c r="M63" s="63"/>
      <c r="N63" s="63"/>
      <c r="O63" s="63"/>
      <c r="P63" s="63"/>
      <c r="T63" s="143"/>
      <c r="U63" s="144"/>
      <c r="V63" s="144"/>
      <c r="W63" s="143"/>
    </row>
    <row r="64" spans="1:23" ht="18" customHeight="1" hidden="1">
      <c r="A64" s="62"/>
      <c r="B64" s="75">
        <f t="shared" si="0"/>
      </c>
      <c r="C64" s="149">
        <f>IF('女子申込入力'!C64=0,"",'女子申込入力'!C64)</f>
      </c>
      <c r="D64" s="90">
        <f>IF(C64="","",VLOOKUP(C64,#REF!,2,FALSE))</f>
      </c>
      <c r="E64" s="182">
        <f>IF(C64="","","(  "&amp;VLOOKUP(C64,#REF!,3,FALSE)&amp;"  )")</f>
      </c>
      <c r="F64" s="76">
        <f>IF(C64="","",VLOOKUP(C64,#REF!,4,FALSE))</f>
      </c>
      <c r="G64" s="192">
        <f t="shared" si="1"/>
      </c>
      <c r="H64" s="150">
        <f>IF('女子申込入力'!H64=0,"",'女子申込入力'!H64)</f>
      </c>
      <c r="I64" s="150">
        <f>IF('女子申込入力'!I64=0,"",'女子申込入力'!I64)</f>
      </c>
      <c r="J64" s="234"/>
      <c r="K64" s="156"/>
      <c r="L64" s="156"/>
      <c r="M64" s="63"/>
      <c r="N64" s="63"/>
      <c r="O64" s="63"/>
      <c r="P64" s="63"/>
      <c r="T64" s="143"/>
      <c r="U64" s="144"/>
      <c r="V64" s="144"/>
      <c r="W64" s="143"/>
    </row>
    <row r="65" spans="1:23" ht="18" customHeight="1" hidden="1">
      <c r="A65" s="62"/>
      <c r="B65" s="64">
        <f t="shared" si="0"/>
      </c>
      <c r="C65" s="146">
        <f>IF('女子申込入力'!C65=0,"",'女子申込入力'!C65)</f>
      </c>
      <c r="D65" s="85">
        <f>IF(C65="","",VLOOKUP(C65,#REF!,2,FALSE))</f>
      </c>
      <c r="E65" s="180">
        <f>IF(C65="","","(  "&amp;VLOOKUP(C65,#REF!,3,FALSE)&amp;"  )")</f>
      </c>
      <c r="F65" s="65">
        <f>IF(C65="","",VLOOKUP(C65,#REF!,4,FALSE))</f>
      </c>
      <c r="G65" s="189">
        <f t="shared" si="1"/>
      </c>
      <c r="H65" s="80">
        <f>IF('女子申込入力'!H65=0,"",'女子申込入力'!H65)</f>
      </c>
      <c r="I65" s="80">
        <f>IF('女子申込入力'!I65=0,"",'女子申込入力'!I65)</f>
      </c>
      <c r="J65" s="234"/>
      <c r="K65" s="156"/>
      <c r="L65" s="156"/>
      <c r="M65" s="63"/>
      <c r="N65" s="63"/>
      <c r="O65" s="63"/>
      <c r="P65" s="63"/>
      <c r="T65" s="143"/>
      <c r="U65" s="144"/>
      <c r="V65" s="144"/>
      <c r="W65" s="143"/>
    </row>
    <row r="66" spans="1:23" ht="18" customHeight="1" hidden="1">
      <c r="A66" s="62"/>
      <c r="B66" s="66">
        <f t="shared" si="0"/>
      </c>
      <c r="C66" s="147">
        <f>IF('女子申込入力'!C66=0,"",'女子申込入力'!C66)</f>
      </c>
      <c r="D66" s="87">
        <f>IF(C66="","",VLOOKUP(C66,#REF!,2,FALSE))</f>
      </c>
      <c r="E66" s="179">
        <f>IF(C66="","","(  "&amp;VLOOKUP(C66,#REF!,3,FALSE)&amp;"  )")</f>
      </c>
      <c r="F66" s="67">
        <f>IF(C66="","",VLOOKUP(C66,#REF!,4,FALSE))</f>
      </c>
      <c r="G66" s="190">
        <f t="shared" si="1"/>
      </c>
      <c r="H66" s="81">
        <f>IF('女子申込入力'!H66=0,"",'女子申込入力'!H66)</f>
      </c>
      <c r="I66" s="81">
        <f>IF('女子申込入力'!I66=0,"",'女子申込入力'!I66)</f>
      </c>
      <c r="J66" s="234"/>
      <c r="K66" s="156"/>
      <c r="L66" s="156"/>
      <c r="M66" s="63"/>
      <c r="N66" s="63"/>
      <c r="O66" s="63"/>
      <c r="P66" s="63"/>
      <c r="T66" s="143"/>
      <c r="U66" s="144"/>
      <c r="V66" s="144"/>
      <c r="W66" s="143"/>
    </row>
    <row r="67" spans="1:23" ht="18" customHeight="1" hidden="1">
      <c r="A67" s="62"/>
      <c r="B67" s="64">
        <f t="shared" si="0"/>
      </c>
      <c r="C67" s="146">
        <f>IF('女子申込入力'!C67=0,"",'女子申込入力'!C67)</f>
      </c>
      <c r="D67" s="85">
        <f>IF(C67="","",VLOOKUP(C67,#REF!,2,FALSE))</f>
      </c>
      <c r="E67" s="180">
        <f>IF(C67="","","(  "&amp;VLOOKUP(C67,#REF!,3,FALSE)&amp;"  )")</f>
      </c>
      <c r="F67" s="65">
        <f>IF(C67="","",VLOOKUP(C67,#REF!,4,FALSE))</f>
      </c>
      <c r="G67" s="189">
        <f t="shared" si="1"/>
      </c>
      <c r="H67" s="80">
        <f>IF('女子申込入力'!H67=0,"",'女子申込入力'!H67)</f>
      </c>
      <c r="I67" s="80">
        <f>IF('女子申込入力'!I67=0,"",'女子申込入力'!I67)</f>
      </c>
      <c r="J67" s="234"/>
      <c r="K67" s="156"/>
      <c r="L67" s="156"/>
      <c r="M67" s="63"/>
      <c r="N67" s="63"/>
      <c r="O67" s="63"/>
      <c r="P67" s="63"/>
      <c r="T67" s="143"/>
      <c r="U67" s="144"/>
      <c r="V67" s="144"/>
      <c r="W67" s="143"/>
    </row>
    <row r="68" spans="1:23" ht="18" customHeight="1" hidden="1" thickBot="1">
      <c r="A68" s="62"/>
      <c r="B68" s="73">
        <f t="shared" si="0"/>
      </c>
      <c r="C68" s="151">
        <f>IF('女子申込入力'!C68=0,"",'女子申込入力'!C68)</f>
      </c>
      <c r="D68" s="91">
        <f>IF(C68="","",VLOOKUP(C68,#REF!,2,FALSE))</f>
      </c>
      <c r="E68" s="183">
        <f>IF(C68="","","(  "&amp;VLOOKUP(C68,#REF!,3,FALSE)&amp;"  )")</f>
      </c>
      <c r="F68" s="74">
        <f>IF(C68="","",VLOOKUP(C68,#REF!,4,FALSE))</f>
      </c>
      <c r="G68" s="193">
        <f t="shared" si="1"/>
      </c>
      <c r="H68" s="152">
        <f>IF('女子申込入力'!H68=0,"",'女子申込入力'!H68)</f>
      </c>
      <c r="I68" s="152">
        <f>IF('女子申込入力'!I68=0,"",'女子申込入力'!I68)</f>
      </c>
      <c r="J68" s="234"/>
      <c r="K68" s="156"/>
      <c r="L68" s="156"/>
      <c r="M68" s="63"/>
      <c r="N68" s="63"/>
      <c r="O68" s="63"/>
      <c r="P68" s="63"/>
      <c r="T68" s="143"/>
      <c r="U68" s="144"/>
      <c r="V68" s="144"/>
      <c r="W68" s="143"/>
    </row>
    <row r="69" spans="1:23" ht="18" customHeight="1">
      <c r="A69" s="62"/>
      <c r="B69" s="70"/>
      <c r="C69" s="153"/>
      <c r="D69" s="154"/>
      <c r="E69" s="63"/>
      <c r="F69" s="70"/>
      <c r="G69" s="155"/>
      <c r="H69" s="70"/>
      <c r="I69" s="70"/>
      <c r="J69" s="70"/>
      <c r="K69" s="156"/>
      <c r="L69" s="156"/>
      <c r="M69" s="63"/>
      <c r="N69" s="63"/>
      <c r="O69" s="63"/>
      <c r="P69" s="63"/>
      <c r="T69" s="143"/>
      <c r="U69" s="157"/>
      <c r="V69" s="144"/>
      <c r="W69" s="143"/>
    </row>
    <row r="70" spans="14:15" ht="12.75">
      <c r="N70" s="63"/>
      <c r="O70" s="63"/>
    </row>
    <row r="71" spans="14:15" ht="12.75">
      <c r="N71" s="63"/>
      <c r="O71" s="63"/>
    </row>
    <row r="72" spans="14:15" ht="12.75">
      <c r="N72" s="63"/>
      <c r="O72" s="63"/>
    </row>
    <row r="73" spans="14:15" ht="12.75">
      <c r="N73" s="63"/>
      <c r="O73" s="63"/>
    </row>
  </sheetData>
  <sheetProtection password="8410" sheet="1"/>
  <mergeCells count="7">
    <mergeCell ref="H10:L10"/>
    <mergeCell ref="H11:L11"/>
    <mergeCell ref="B4:E4"/>
    <mergeCell ref="H2:L2"/>
    <mergeCell ref="H8:K8"/>
    <mergeCell ref="H9:L9"/>
    <mergeCell ref="J4:L4"/>
  </mergeCells>
  <conditionalFormatting sqref="A14:A69">
    <cfRule type="cellIs" priority="1" dxfId="11" operator="greaterThanOrEqual" stopIfTrue="1">
      <formula>2</formula>
    </cfRule>
    <cfRule type="cellIs" priority="2" dxfId="1" operator="equal" stopIfTrue="1">
      <formula>0</formula>
    </cfRule>
  </conditionalFormatting>
  <dataValidations count="4">
    <dataValidation type="list" allowBlank="1" showInputMessage="1" showErrorMessage="1" sqref="H69:J69">
      <formula1>$Q$13:$Q$31</formula1>
    </dataValidation>
    <dataValidation type="list" allowBlank="1" showInputMessage="1" showErrorMessage="1" sqref="K69:L69">
      <formula1>"○"</formula1>
    </dataValidation>
    <dataValidation type="list" allowBlank="1" showInputMessage="1" showErrorMessage="1" sqref="F11">
      <formula1>$V$13:$V$68</formula1>
    </dataValidation>
    <dataValidation allowBlank="1" showInputMessage="1" showErrorMessage="1" prompt="&#10;" sqref="H2:L2"/>
  </dataValidations>
  <printOptions horizontalCentered="1"/>
  <pageMargins left="0.1968503937007874" right="0.1968503937007874" top="0.3937007874015748" bottom="0.1968503937007874" header="0.31496062992125984" footer="0.31496062992125984"/>
  <pageSetup fitToHeight="1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rgb="FFFF9999"/>
  </sheetPr>
  <dimension ref="A1:BR230"/>
  <sheetViews>
    <sheetView zoomScalePageLayoutView="0" workbookViewId="0" topLeftCell="A1">
      <selection activeCell="A1" sqref="A1"/>
    </sheetView>
  </sheetViews>
  <sheetFormatPr defaultColWidth="2.25390625" defaultRowHeight="13.5"/>
  <cols>
    <col min="1" max="31" width="2.25390625" style="199" customWidth="1"/>
    <col min="32" max="33" width="2.50390625" style="199" customWidth="1"/>
    <col min="34" max="70" width="2.25390625" style="199" customWidth="1"/>
    <col min="71" max="16384" width="2.25390625" style="199" customWidth="1"/>
  </cols>
  <sheetData>
    <row r="1" spans="1:64" ht="18.75" customHeight="1" thickBot="1">
      <c r="A1" s="254" t="s">
        <v>308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5"/>
      <c r="Z1" s="251"/>
      <c r="AA1" s="251"/>
      <c r="AB1" s="255" t="s">
        <v>277</v>
      </c>
      <c r="AC1" s="251"/>
      <c r="AD1" s="251"/>
      <c r="AE1" s="251"/>
      <c r="AF1" s="197"/>
      <c r="AG1" s="198"/>
      <c r="AH1" s="254" t="s">
        <v>308</v>
      </c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5"/>
      <c r="BG1" s="251"/>
      <c r="BH1" s="251"/>
      <c r="BI1" s="255" t="s">
        <v>277</v>
      </c>
      <c r="BJ1" s="251"/>
      <c r="BK1" s="251"/>
      <c r="BL1" s="251"/>
    </row>
    <row r="2" spans="1:70" ht="18.75" customHeight="1">
      <c r="A2" s="388" t="s">
        <v>278</v>
      </c>
      <c r="B2" s="389"/>
      <c r="C2" s="389"/>
      <c r="D2" s="389"/>
      <c r="E2" s="391" t="s">
        <v>292</v>
      </c>
      <c r="F2" s="391"/>
      <c r="G2" s="391"/>
      <c r="H2" s="391"/>
      <c r="I2" s="393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5"/>
      <c r="AF2" s="200"/>
      <c r="AG2" s="201"/>
      <c r="AH2" s="388" t="s">
        <v>278</v>
      </c>
      <c r="AI2" s="389"/>
      <c r="AJ2" s="389"/>
      <c r="AK2" s="389"/>
      <c r="AL2" s="391" t="s">
        <v>292</v>
      </c>
      <c r="AM2" s="391"/>
      <c r="AN2" s="391"/>
      <c r="AO2" s="391"/>
      <c r="AP2" s="393"/>
      <c r="AQ2" s="394"/>
      <c r="AR2" s="394"/>
      <c r="AS2" s="394"/>
      <c r="AT2" s="394"/>
      <c r="AU2" s="394"/>
      <c r="AV2" s="394"/>
      <c r="AW2" s="394"/>
      <c r="AX2" s="394"/>
      <c r="AY2" s="394"/>
      <c r="AZ2" s="394"/>
      <c r="BA2" s="394"/>
      <c r="BB2" s="394"/>
      <c r="BC2" s="394"/>
      <c r="BD2" s="394"/>
      <c r="BE2" s="394"/>
      <c r="BF2" s="394"/>
      <c r="BG2" s="394"/>
      <c r="BH2" s="394"/>
      <c r="BI2" s="394"/>
      <c r="BJ2" s="394"/>
      <c r="BK2" s="394"/>
      <c r="BL2" s="395"/>
      <c r="BR2" s="199" t="s">
        <v>286</v>
      </c>
    </row>
    <row r="3" spans="1:70" ht="18.75" customHeight="1">
      <c r="A3" s="390"/>
      <c r="B3" s="375"/>
      <c r="C3" s="375"/>
      <c r="D3" s="375"/>
      <c r="E3" s="392"/>
      <c r="F3" s="392"/>
      <c r="G3" s="392"/>
      <c r="H3" s="392"/>
      <c r="I3" s="396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8"/>
      <c r="AF3" s="200"/>
      <c r="AG3" s="201"/>
      <c r="AH3" s="390"/>
      <c r="AI3" s="375"/>
      <c r="AJ3" s="375"/>
      <c r="AK3" s="375"/>
      <c r="AL3" s="392"/>
      <c r="AM3" s="392"/>
      <c r="AN3" s="392"/>
      <c r="AO3" s="392"/>
      <c r="AP3" s="396"/>
      <c r="AQ3" s="397"/>
      <c r="AR3" s="397"/>
      <c r="AS3" s="397"/>
      <c r="AT3" s="397"/>
      <c r="AU3" s="397"/>
      <c r="AV3" s="397"/>
      <c r="AW3" s="397"/>
      <c r="AX3" s="397"/>
      <c r="AY3" s="397"/>
      <c r="AZ3" s="397"/>
      <c r="BA3" s="397"/>
      <c r="BB3" s="397"/>
      <c r="BC3" s="397"/>
      <c r="BD3" s="397"/>
      <c r="BE3" s="397"/>
      <c r="BF3" s="397"/>
      <c r="BG3" s="397"/>
      <c r="BH3" s="397"/>
      <c r="BI3" s="397"/>
      <c r="BJ3" s="397"/>
      <c r="BK3" s="397"/>
      <c r="BL3" s="398"/>
      <c r="BR3" s="199" t="s">
        <v>273</v>
      </c>
    </row>
    <row r="4" spans="1:70" ht="18.75" customHeight="1">
      <c r="A4" s="385" t="s">
        <v>279</v>
      </c>
      <c r="B4" s="386"/>
      <c r="C4" s="386"/>
      <c r="D4" s="386"/>
      <c r="E4" s="387"/>
      <c r="F4" s="387"/>
      <c r="G4" s="387"/>
      <c r="H4" s="387"/>
      <c r="I4" s="387"/>
      <c r="J4" s="387"/>
      <c r="K4" s="375" t="s">
        <v>280</v>
      </c>
      <c r="L4" s="375"/>
      <c r="M4" s="375"/>
      <c r="N4" s="375"/>
      <c r="O4" s="376" t="str">
        <f>IF(E4="","ﾅﾝﾊﾞｰ入力で選手名自動出力",VLOOKUP(E4,'男子申込入力'!$C$14:$G$53,2,FALSE))</f>
        <v>ﾅﾝﾊﾞｰ入力で選手名自動出力</v>
      </c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8"/>
      <c r="AF4" s="202"/>
      <c r="AH4" s="385" t="s">
        <v>279</v>
      </c>
      <c r="AI4" s="386"/>
      <c r="AJ4" s="386"/>
      <c r="AK4" s="386"/>
      <c r="AL4" s="387"/>
      <c r="AM4" s="387"/>
      <c r="AN4" s="387"/>
      <c r="AO4" s="387"/>
      <c r="AP4" s="387"/>
      <c r="AQ4" s="387"/>
      <c r="AR4" s="375" t="s">
        <v>280</v>
      </c>
      <c r="AS4" s="375"/>
      <c r="AT4" s="375"/>
      <c r="AU4" s="375"/>
      <c r="AV4" s="376" t="str">
        <f>IF(AL4="","ﾅﾝﾊﾞｰ入力で選手名自動出力",VLOOKUP(AL4,'男子申込入力'!$C$14:$G$53,2,FALSE))</f>
        <v>ﾅﾝﾊﾞｰ入力で選手名自動出力</v>
      </c>
      <c r="AW4" s="377"/>
      <c r="AX4" s="377"/>
      <c r="AY4" s="377"/>
      <c r="AZ4" s="377"/>
      <c r="BA4" s="377"/>
      <c r="BB4" s="377"/>
      <c r="BC4" s="377"/>
      <c r="BD4" s="377"/>
      <c r="BE4" s="377"/>
      <c r="BF4" s="377"/>
      <c r="BG4" s="377"/>
      <c r="BH4" s="377"/>
      <c r="BI4" s="377"/>
      <c r="BJ4" s="377"/>
      <c r="BK4" s="377"/>
      <c r="BL4" s="378"/>
      <c r="BR4" s="199" t="s">
        <v>288</v>
      </c>
    </row>
    <row r="5" spans="1:70" ht="18.75" customHeight="1">
      <c r="A5" s="385"/>
      <c r="B5" s="386"/>
      <c r="C5" s="386"/>
      <c r="D5" s="386"/>
      <c r="E5" s="387"/>
      <c r="F5" s="387"/>
      <c r="G5" s="387"/>
      <c r="H5" s="387"/>
      <c r="I5" s="387"/>
      <c r="J5" s="387"/>
      <c r="K5" s="375"/>
      <c r="L5" s="375"/>
      <c r="M5" s="375"/>
      <c r="N5" s="375"/>
      <c r="O5" s="379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1"/>
      <c r="AF5" s="202"/>
      <c r="AH5" s="385"/>
      <c r="AI5" s="386"/>
      <c r="AJ5" s="386"/>
      <c r="AK5" s="386"/>
      <c r="AL5" s="387"/>
      <c r="AM5" s="387"/>
      <c r="AN5" s="387"/>
      <c r="AO5" s="387"/>
      <c r="AP5" s="387"/>
      <c r="AQ5" s="387"/>
      <c r="AR5" s="375"/>
      <c r="AS5" s="375"/>
      <c r="AT5" s="375"/>
      <c r="AU5" s="375"/>
      <c r="AV5" s="379"/>
      <c r="AW5" s="380"/>
      <c r="AX5" s="380"/>
      <c r="AY5" s="380"/>
      <c r="AZ5" s="380"/>
      <c r="BA5" s="380"/>
      <c r="BB5" s="380"/>
      <c r="BC5" s="380"/>
      <c r="BD5" s="380"/>
      <c r="BE5" s="380"/>
      <c r="BF5" s="380"/>
      <c r="BG5" s="380"/>
      <c r="BH5" s="380"/>
      <c r="BI5" s="380"/>
      <c r="BJ5" s="380"/>
      <c r="BK5" s="380"/>
      <c r="BL5" s="381"/>
      <c r="BR5" s="199" t="s">
        <v>275</v>
      </c>
    </row>
    <row r="6" spans="1:70" ht="12" customHeight="1">
      <c r="A6" s="335" t="s">
        <v>281</v>
      </c>
      <c r="B6" s="336"/>
      <c r="C6" s="336"/>
      <c r="D6" s="336"/>
      <c r="E6" s="341">
        <f>IF('男子申込入力'!$H$2="","",'男子申込入力'!$H$2)</f>
      </c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2"/>
      <c r="AF6" s="203"/>
      <c r="AH6" s="335" t="s">
        <v>281</v>
      </c>
      <c r="AI6" s="336"/>
      <c r="AJ6" s="336"/>
      <c r="AK6" s="336"/>
      <c r="AL6" s="341">
        <f>IF('男子申込入力'!$H$2="","",'男子申込入力'!$H$2)</f>
      </c>
      <c r="AM6" s="341"/>
      <c r="AN6" s="341"/>
      <c r="AO6" s="341"/>
      <c r="AP6" s="341"/>
      <c r="AQ6" s="341"/>
      <c r="AR6" s="341"/>
      <c r="AS6" s="341"/>
      <c r="AT6" s="341"/>
      <c r="AU6" s="341"/>
      <c r="AV6" s="341"/>
      <c r="AW6" s="341"/>
      <c r="AX6" s="341"/>
      <c r="AY6" s="341"/>
      <c r="AZ6" s="341"/>
      <c r="BA6" s="341"/>
      <c r="BB6" s="341"/>
      <c r="BC6" s="341"/>
      <c r="BD6" s="341"/>
      <c r="BE6" s="341"/>
      <c r="BF6" s="341"/>
      <c r="BG6" s="341"/>
      <c r="BH6" s="341"/>
      <c r="BI6" s="341"/>
      <c r="BJ6" s="341"/>
      <c r="BK6" s="341"/>
      <c r="BL6" s="342"/>
      <c r="BR6" s="199" t="s">
        <v>290</v>
      </c>
    </row>
    <row r="7" spans="1:64" ht="12">
      <c r="A7" s="337"/>
      <c r="B7" s="338"/>
      <c r="C7" s="338"/>
      <c r="D7" s="338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4"/>
      <c r="AF7" s="203"/>
      <c r="AH7" s="337"/>
      <c r="AI7" s="338"/>
      <c r="AJ7" s="338"/>
      <c r="AK7" s="338"/>
      <c r="AL7" s="343"/>
      <c r="AM7" s="343"/>
      <c r="AN7" s="343"/>
      <c r="AO7" s="343"/>
      <c r="AP7" s="343"/>
      <c r="AQ7" s="343"/>
      <c r="AR7" s="343"/>
      <c r="AS7" s="343"/>
      <c r="AT7" s="343"/>
      <c r="AU7" s="343"/>
      <c r="AV7" s="343"/>
      <c r="AW7" s="343"/>
      <c r="AX7" s="343"/>
      <c r="AY7" s="343"/>
      <c r="AZ7" s="343"/>
      <c r="BA7" s="343"/>
      <c r="BB7" s="343"/>
      <c r="BC7" s="343"/>
      <c r="BD7" s="343"/>
      <c r="BE7" s="343"/>
      <c r="BF7" s="343"/>
      <c r="BG7" s="343"/>
      <c r="BH7" s="343"/>
      <c r="BI7" s="343"/>
      <c r="BJ7" s="343"/>
      <c r="BK7" s="343"/>
      <c r="BL7" s="344"/>
    </row>
    <row r="8" spans="1:64" ht="12" thickBot="1">
      <c r="A8" s="339"/>
      <c r="B8" s="340"/>
      <c r="C8" s="340"/>
      <c r="D8" s="340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5"/>
      <c r="AE8" s="346"/>
      <c r="AF8" s="203"/>
      <c r="AH8" s="339"/>
      <c r="AI8" s="340"/>
      <c r="AJ8" s="340"/>
      <c r="AK8" s="340"/>
      <c r="AL8" s="345"/>
      <c r="AM8" s="345"/>
      <c r="AN8" s="345"/>
      <c r="AO8" s="345"/>
      <c r="AP8" s="345"/>
      <c r="AQ8" s="345"/>
      <c r="AR8" s="345"/>
      <c r="AS8" s="345"/>
      <c r="AT8" s="345"/>
      <c r="AU8" s="345"/>
      <c r="AV8" s="345"/>
      <c r="AW8" s="345"/>
      <c r="AX8" s="345"/>
      <c r="AY8" s="345"/>
      <c r="AZ8" s="345"/>
      <c r="BA8" s="345"/>
      <c r="BB8" s="345"/>
      <c r="BC8" s="345"/>
      <c r="BD8" s="345"/>
      <c r="BE8" s="345"/>
      <c r="BF8" s="345"/>
      <c r="BG8" s="345"/>
      <c r="BH8" s="345"/>
      <c r="BI8" s="345"/>
      <c r="BJ8" s="345"/>
      <c r="BK8" s="345"/>
      <c r="BL8" s="346"/>
    </row>
    <row r="9" spans="1:64" ht="12">
      <c r="A9" s="250"/>
      <c r="B9" s="250"/>
      <c r="C9" s="250"/>
      <c r="D9" s="250"/>
      <c r="E9" s="250"/>
      <c r="F9" s="250"/>
      <c r="G9" s="250"/>
      <c r="H9" s="250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03"/>
      <c r="AH9" s="250"/>
      <c r="AI9" s="250"/>
      <c r="AJ9" s="250"/>
      <c r="AK9" s="250"/>
      <c r="AL9" s="250"/>
      <c r="AM9" s="250"/>
      <c r="AN9" s="250"/>
      <c r="AO9" s="250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</row>
    <row r="10" spans="1:64" ht="12">
      <c r="A10" s="250"/>
      <c r="B10" s="250"/>
      <c r="C10" s="250"/>
      <c r="D10" s="250"/>
      <c r="E10" s="250"/>
      <c r="F10" s="250"/>
      <c r="G10" s="250"/>
      <c r="H10" s="250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03"/>
      <c r="AH10" s="250"/>
      <c r="AI10" s="250"/>
      <c r="AJ10" s="250"/>
      <c r="AK10" s="250"/>
      <c r="AL10" s="250"/>
      <c r="AM10" s="250"/>
      <c r="AN10" s="250"/>
      <c r="AO10" s="250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</row>
    <row r="11" spans="1:64" ht="18.75" customHeight="1">
      <c r="A11" s="251"/>
      <c r="B11" s="251"/>
      <c r="C11" s="251"/>
      <c r="D11" s="251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3"/>
      <c r="W11" s="251"/>
      <c r="X11" s="251"/>
      <c r="Y11" s="251"/>
      <c r="Z11" s="251"/>
      <c r="AA11" s="251"/>
      <c r="AB11" s="251"/>
      <c r="AC11" s="251"/>
      <c r="AD11" s="251"/>
      <c r="AE11" s="251"/>
      <c r="AF11" s="202"/>
      <c r="AH11" s="251"/>
      <c r="AI11" s="251"/>
      <c r="AJ11" s="251"/>
      <c r="AK11" s="251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3"/>
      <c r="BD11" s="251"/>
      <c r="BE11" s="251"/>
      <c r="BF11" s="251"/>
      <c r="BG11" s="251"/>
      <c r="BH11" s="251"/>
      <c r="BI11" s="251"/>
      <c r="BJ11" s="251"/>
      <c r="BK11" s="251"/>
      <c r="BL11" s="251"/>
    </row>
    <row r="12" spans="1:64" ht="18.75" customHeight="1">
      <c r="A12" s="251" t="s">
        <v>293</v>
      </c>
      <c r="B12" s="251"/>
      <c r="C12" s="251"/>
      <c r="D12" s="251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02"/>
      <c r="AH12" s="251" t="s">
        <v>293</v>
      </c>
      <c r="AI12" s="251"/>
      <c r="AJ12" s="251"/>
      <c r="AK12" s="251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</row>
    <row r="13" spans="1:55" ht="12">
      <c r="A13" s="262" t="s">
        <v>298</v>
      </c>
      <c r="N13" s="204"/>
      <c r="R13" s="204"/>
      <c r="T13" s="204"/>
      <c r="U13" s="204"/>
      <c r="V13" s="204"/>
      <c r="AH13" s="262" t="s">
        <v>298</v>
      </c>
      <c r="AU13" s="204"/>
      <c r="AY13" s="204"/>
      <c r="BA13" s="204"/>
      <c r="BB13" s="204"/>
      <c r="BC13" s="204"/>
    </row>
    <row r="14" spans="1:34" ht="12">
      <c r="A14" s="204"/>
      <c r="AH14" s="204"/>
    </row>
    <row r="15" spans="1:64" ht="9.75" customHeight="1">
      <c r="A15" s="369" t="s">
        <v>295</v>
      </c>
      <c r="B15" s="370"/>
      <c r="C15" s="370"/>
      <c r="D15" s="370"/>
      <c r="E15" s="370"/>
      <c r="F15" s="370"/>
      <c r="G15" s="205" t="s">
        <v>291</v>
      </c>
      <c r="H15" s="206"/>
      <c r="I15" s="206"/>
      <c r="J15" s="206"/>
      <c r="K15" s="206"/>
      <c r="L15" s="206"/>
      <c r="M15" s="207"/>
      <c r="N15" s="363" t="s">
        <v>282</v>
      </c>
      <c r="O15" s="364"/>
      <c r="P15" s="365"/>
      <c r="Q15" s="349"/>
      <c r="R15" s="350"/>
      <c r="S15" s="350"/>
      <c r="T15" s="350"/>
      <c r="U15" s="350"/>
      <c r="V15" s="351"/>
      <c r="W15" s="330" t="s">
        <v>284</v>
      </c>
      <c r="X15" s="331"/>
      <c r="Y15" s="355"/>
      <c r="Z15" s="357"/>
      <c r="AA15" s="358"/>
      <c r="AB15" s="358"/>
      <c r="AC15" s="358"/>
      <c r="AD15" s="358"/>
      <c r="AE15" s="359"/>
      <c r="AH15" s="369" t="s">
        <v>295</v>
      </c>
      <c r="AI15" s="370"/>
      <c r="AJ15" s="370"/>
      <c r="AK15" s="370"/>
      <c r="AL15" s="370"/>
      <c r="AM15" s="370"/>
      <c r="AN15" s="205" t="s">
        <v>291</v>
      </c>
      <c r="AO15" s="206"/>
      <c r="AP15" s="206"/>
      <c r="AQ15" s="206"/>
      <c r="AR15" s="206"/>
      <c r="AS15" s="206"/>
      <c r="AT15" s="207"/>
      <c r="AU15" s="363" t="s">
        <v>282</v>
      </c>
      <c r="AV15" s="364"/>
      <c r="AW15" s="365"/>
      <c r="AX15" s="349"/>
      <c r="AY15" s="350"/>
      <c r="AZ15" s="350"/>
      <c r="BA15" s="350"/>
      <c r="BB15" s="350"/>
      <c r="BC15" s="351"/>
      <c r="BD15" s="330" t="s">
        <v>284</v>
      </c>
      <c r="BE15" s="331"/>
      <c r="BF15" s="355"/>
      <c r="BG15" s="357"/>
      <c r="BH15" s="358"/>
      <c r="BI15" s="358"/>
      <c r="BJ15" s="358"/>
      <c r="BK15" s="358"/>
      <c r="BL15" s="359"/>
    </row>
    <row r="16" spans="1:64" ht="9.75" customHeight="1">
      <c r="A16" s="371"/>
      <c r="B16" s="372"/>
      <c r="C16" s="372"/>
      <c r="D16" s="372"/>
      <c r="E16" s="372"/>
      <c r="F16" s="372"/>
      <c r="G16" s="256"/>
      <c r="H16" s="257"/>
      <c r="I16" s="257"/>
      <c r="J16" s="257"/>
      <c r="K16" s="257"/>
      <c r="L16" s="257"/>
      <c r="M16" s="258"/>
      <c r="N16" s="366"/>
      <c r="O16" s="367"/>
      <c r="P16" s="368"/>
      <c r="Q16" s="352"/>
      <c r="R16" s="353"/>
      <c r="S16" s="353"/>
      <c r="T16" s="353"/>
      <c r="U16" s="353"/>
      <c r="V16" s="354"/>
      <c r="W16" s="382"/>
      <c r="X16" s="383"/>
      <c r="Y16" s="384"/>
      <c r="Z16" s="360"/>
      <c r="AA16" s="361"/>
      <c r="AB16" s="361"/>
      <c r="AC16" s="361"/>
      <c r="AD16" s="361"/>
      <c r="AE16" s="362"/>
      <c r="AH16" s="371"/>
      <c r="AI16" s="372"/>
      <c r="AJ16" s="372"/>
      <c r="AK16" s="372"/>
      <c r="AL16" s="372"/>
      <c r="AM16" s="372"/>
      <c r="AN16" s="256"/>
      <c r="AO16" s="257"/>
      <c r="AP16" s="257"/>
      <c r="AQ16" s="257"/>
      <c r="AR16" s="257"/>
      <c r="AS16" s="257"/>
      <c r="AT16" s="258"/>
      <c r="AU16" s="366"/>
      <c r="AV16" s="367"/>
      <c r="AW16" s="368"/>
      <c r="AX16" s="352"/>
      <c r="AY16" s="353"/>
      <c r="AZ16" s="353"/>
      <c r="BA16" s="353"/>
      <c r="BB16" s="353"/>
      <c r="BC16" s="354"/>
      <c r="BD16" s="382"/>
      <c r="BE16" s="383"/>
      <c r="BF16" s="384"/>
      <c r="BG16" s="360"/>
      <c r="BH16" s="361"/>
      <c r="BI16" s="361"/>
      <c r="BJ16" s="361"/>
      <c r="BK16" s="361"/>
      <c r="BL16" s="362"/>
    </row>
    <row r="17" spans="1:64" ht="9.75" customHeight="1">
      <c r="A17" s="371"/>
      <c r="B17" s="372"/>
      <c r="C17" s="372"/>
      <c r="D17" s="372"/>
      <c r="E17" s="372"/>
      <c r="F17" s="372"/>
      <c r="G17" s="256"/>
      <c r="H17" s="257"/>
      <c r="I17" s="257"/>
      <c r="J17" s="257"/>
      <c r="K17" s="257"/>
      <c r="L17" s="257"/>
      <c r="M17" s="258"/>
      <c r="N17" s="363" t="s">
        <v>283</v>
      </c>
      <c r="O17" s="364"/>
      <c r="P17" s="365"/>
      <c r="Q17" s="349"/>
      <c r="R17" s="350"/>
      <c r="S17" s="350"/>
      <c r="T17" s="350"/>
      <c r="U17" s="350"/>
      <c r="V17" s="351"/>
      <c r="W17" s="333"/>
      <c r="X17" s="333"/>
      <c r="Y17" s="333"/>
      <c r="Z17" s="334"/>
      <c r="AA17" s="334"/>
      <c r="AB17" s="334"/>
      <c r="AC17" s="334"/>
      <c r="AD17" s="334"/>
      <c r="AE17" s="334"/>
      <c r="AH17" s="371"/>
      <c r="AI17" s="372"/>
      <c r="AJ17" s="372"/>
      <c r="AK17" s="372"/>
      <c r="AL17" s="372"/>
      <c r="AM17" s="372"/>
      <c r="AN17" s="256"/>
      <c r="AO17" s="257"/>
      <c r="AP17" s="257"/>
      <c r="AQ17" s="257"/>
      <c r="AR17" s="257"/>
      <c r="AS17" s="257"/>
      <c r="AT17" s="258"/>
      <c r="AU17" s="363" t="s">
        <v>283</v>
      </c>
      <c r="AV17" s="364"/>
      <c r="AW17" s="365"/>
      <c r="AX17" s="349"/>
      <c r="AY17" s="350"/>
      <c r="AZ17" s="350"/>
      <c r="BA17" s="350"/>
      <c r="BB17" s="350"/>
      <c r="BC17" s="351"/>
      <c r="BD17" s="333"/>
      <c r="BE17" s="333"/>
      <c r="BF17" s="333"/>
      <c r="BG17" s="334"/>
      <c r="BH17" s="334"/>
      <c r="BI17" s="334"/>
      <c r="BJ17" s="334"/>
      <c r="BK17" s="334"/>
      <c r="BL17" s="334"/>
    </row>
    <row r="18" spans="1:64" ht="9.75" customHeight="1">
      <c r="A18" s="373"/>
      <c r="B18" s="374"/>
      <c r="C18" s="374"/>
      <c r="D18" s="374"/>
      <c r="E18" s="374"/>
      <c r="F18" s="374"/>
      <c r="G18" s="259"/>
      <c r="H18" s="260"/>
      <c r="I18" s="260"/>
      <c r="J18" s="260"/>
      <c r="K18" s="260"/>
      <c r="L18" s="260"/>
      <c r="M18" s="261"/>
      <c r="N18" s="366"/>
      <c r="O18" s="367"/>
      <c r="P18" s="368"/>
      <c r="Q18" s="352"/>
      <c r="R18" s="353"/>
      <c r="S18" s="353"/>
      <c r="T18" s="353"/>
      <c r="U18" s="353"/>
      <c r="V18" s="354"/>
      <c r="W18" s="333"/>
      <c r="X18" s="333"/>
      <c r="Y18" s="333"/>
      <c r="Z18" s="334"/>
      <c r="AA18" s="334"/>
      <c r="AB18" s="334"/>
      <c r="AC18" s="334"/>
      <c r="AD18" s="334"/>
      <c r="AE18" s="334"/>
      <c r="AH18" s="373"/>
      <c r="AI18" s="374"/>
      <c r="AJ18" s="374"/>
      <c r="AK18" s="374"/>
      <c r="AL18" s="374"/>
      <c r="AM18" s="374"/>
      <c r="AN18" s="259"/>
      <c r="AO18" s="260"/>
      <c r="AP18" s="260"/>
      <c r="AQ18" s="260"/>
      <c r="AR18" s="260"/>
      <c r="AS18" s="260"/>
      <c r="AT18" s="261"/>
      <c r="AU18" s="366"/>
      <c r="AV18" s="367"/>
      <c r="AW18" s="368"/>
      <c r="AX18" s="352"/>
      <c r="AY18" s="353"/>
      <c r="AZ18" s="353"/>
      <c r="BA18" s="353"/>
      <c r="BB18" s="353"/>
      <c r="BC18" s="354"/>
      <c r="BD18" s="333"/>
      <c r="BE18" s="333"/>
      <c r="BF18" s="333"/>
      <c r="BG18" s="334"/>
      <c r="BH18" s="334"/>
      <c r="BI18" s="334"/>
      <c r="BJ18" s="334"/>
      <c r="BK18" s="334"/>
      <c r="BL18" s="334"/>
    </row>
    <row r="19" spans="1:64" ht="9.75" customHeight="1">
      <c r="A19" s="369" t="s">
        <v>294</v>
      </c>
      <c r="B19" s="370"/>
      <c r="C19" s="370"/>
      <c r="D19" s="370"/>
      <c r="E19" s="370"/>
      <c r="F19" s="370"/>
      <c r="G19" s="205" t="s">
        <v>291</v>
      </c>
      <c r="H19" s="206"/>
      <c r="I19" s="206"/>
      <c r="J19" s="206"/>
      <c r="K19" s="206"/>
      <c r="L19" s="206"/>
      <c r="M19" s="207"/>
      <c r="N19" s="347" t="s">
        <v>282</v>
      </c>
      <c r="O19" s="348"/>
      <c r="P19" s="348"/>
      <c r="Q19" s="349"/>
      <c r="R19" s="350"/>
      <c r="S19" s="350"/>
      <c r="T19" s="350"/>
      <c r="U19" s="350"/>
      <c r="V19" s="351"/>
      <c r="W19" s="330" t="s">
        <v>284</v>
      </c>
      <c r="X19" s="331"/>
      <c r="Y19" s="355"/>
      <c r="Z19" s="357"/>
      <c r="AA19" s="358"/>
      <c r="AB19" s="358"/>
      <c r="AC19" s="358"/>
      <c r="AD19" s="358"/>
      <c r="AE19" s="359"/>
      <c r="AH19" s="369" t="s">
        <v>294</v>
      </c>
      <c r="AI19" s="370"/>
      <c r="AJ19" s="370"/>
      <c r="AK19" s="370"/>
      <c r="AL19" s="370"/>
      <c r="AM19" s="370"/>
      <c r="AN19" s="205" t="s">
        <v>291</v>
      </c>
      <c r="AO19" s="206"/>
      <c r="AP19" s="206"/>
      <c r="AQ19" s="206"/>
      <c r="AR19" s="206"/>
      <c r="AS19" s="206"/>
      <c r="AT19" s="207"/>
      <c r="AU19" s="347" t="s">
        <v>282</v>
      </c>
      <c r="AV19" s="348"/>
      <c r="AW19" s="348"/>
      <c r="AX19" s="349"/>
      <c r="AY19" s="350"/>
      <c r="AZ19" s="350"/>
      <c r="BA19" s="350"/>
      <c r="BB19" s="350"/>
      <c r="BC19" s="351"/>
      <c r="BD19" s="330" t="s">
        <v>284</v>
      </c>
      <c r="BE19" s="331"/>
      <c r="BF19" s="355"/>
      <c r="BG19" s="357"/>
      <c r="BH19" s="358"/>
      <c r="BI19" s="358"/>
      <c r="BJ19" s="358"/>
      <c r="BK19" s="358"/>
      <c r="BL19" s="359"/>
    </row>
    <row r="20" spans="1:64" ht="9.75" customHeight="1">
      <c r="A20" s="371"/>
      <c r="B20" s="372"/>
      <c r="C20" s="372"/>
      <c r="D20" s="372"/>
      <c r="E20" s="372"/>
      <c r="F20" s="372"/>
      <c r="G20" s="256"/>
      <c r="H20" s="257"/>
      <c r="I20" s="257"/>
      <c r="J20" s="257"/>
      <c r="K20" s="257"/>
      <c r="L20" s="257"/>
      <c r="M20" s="258"/>
      <c r="N20" s="348"/>
      <c r="O20" s="348"/>
      <c r="P20" s="348"/>
      <c r="Q20" s="352"/>
      <c r="R20" s="353"/>
      <c r="S20" s="353"/>
      <c r="T20" s="353"/>
      <c r="U20" s="353"/>
      <c r="V20" s="354"/>
      <c r="W20" s="332"/>
      <c r="X20" s="333"/>
      <c r="Y20" s="356"/>
      <c r="Z20" s="360"/>
      <c r="AA20" s="361"/>
      <c r="AB20" s="361"/>
      <c r="AC20" s="361"/>
      <c r="AD20" s="361"/>
      <c r="AE20" s="362"/>
      <c r="AH20" s="371"/>
      <c r="AI20" s="372"/>
      <c r="AJ20" s="372"/>
      <c r="AK20" s="372"/>
      <c r="AL20" s="372"/>
      <c r="AM20" s="372"/>
      <c r="AN20" s="256"/>
      <c r="AO20" s="257"/>
      <c r="AP20" s="257"/>
      <c r="AQ20" s="257"/>
      <c r="AR20" s="257"/>
      <c r="AS20" s="257"/>
      <c r="AT20" s="258"/>
      <c r="AU20" s="348"/>
      <c r="AV20" s="348"/>
      <c r="AW20" s="348"/>
      <c r="AX20" s="352"/>
      <c r="AY20" s="353"/>
      <c r="AZ20" s="353"/>
      <c r="BA20" s="353"/>
      <c r="BB20" s="353"/>
      <c r="BC20" s="354"/>
      <c r="BD20" s="332"/>
      <c r="BE20" s="333"/>
      <c r="BF20" s="356"/>
      <c r="BG20" s="360"/>
      <c r="BH20" s="361"/>
      <c r="BI20" s="361"/>
      <c r="BJ20" s="361"/>
      <c r="BK20" s="361"/>
      <c r="BL20" s="362"/>
    </row>
    <row r="21" spans="1:64" ht="9.75" customHeight="1">
      <c r="A21" s="371"/>
      <c r="B21" s="372"/>
      <c r="C21" s="372"/>
      <c r="D21" s="372"/>
      <c r="E21" s="372"/>
      <c r="F21" s="372"/>
      <c r="G21" s="256"/>
      <c r="H21" s="257"/>
      <c r="I21" s="257"/>
      <c r="J21" s="257"/>
      <c r="K21" s="257"/>
      <c r="L21" s="257"/>
      <c r="M21" s="258"/>
      <c r="N21" s="347" t="s">
        <v>283</v>
      </c>
      <c r="O21" s="348"/>
      <c r="P21" s="348"/>
      <c r="Q21" s="349"/>
      <c r="R21" s="350"/>
      <c r="S21" s="350"/>
      <c r="T21" s="350"/>
      <c r="U21" s="350"/>
      <c r="V21" s="350"/>
      <c r="W21" s="330"/>
      <c r="X21" s="331"/>
      <c r="Y21" s="331"/>
      <c r="Z21" s="334"/>
      <c r="AA21" s="334"/>
      <c r="AB21" s="334"/>
      <c r="AC21" s="334"/>
      <c r="AD21" s="334"/>
      <c r="AE21" s="334"/>
      <c r="AH21" s="371"/>
      <c r="AI21" s="372"/>
      <c r="AJ21" s="372"/>
      <c r="AK21" s="372"/>
      <c r="AL21" s="372"/>
      <c r="AM21" s="372"/>
      <c r="AN21" s="256"/>
      <c r="AO21" s="257"/>
      <c r="AP21" s="257"/>
      <c r="AQ21" s="257"/>
      <c r="AR21" s="257"/>
      <c r="AS21" s="257"/>
      <c r="AT21" s="258"/>
      <c r="AU21" s="347" t="s">
        <v>283</v>
      </c>
      <c r="AV21" s="348"/>
      <c r="AW21" s="348"/>
      <c r="AX21" s="349"/>
      <c r="AY21" s="350"/>
      <c r="AZ21" s="350"/>
      <c r="BA21" s="350"/>
      <c r="BB21" s="350"/>
      <c r="BC21" s="350"/>
      <c r="BD21" s="330"/>
      <c r="BE21" s="331"/>
      <c r="BF21" s="331"/>
      <c r="BG21" s="334"/>
      <c r="BH21" s="334"/>
      <c r="BI21" s="334"/>
      <c r="BJ21" s="334"/>
      <c r="BK21" s="334"/>
      <c r="BL21" s="334"/>
    </row>
    <row r="22" spans="1:64" ht="9.75" customHeight="1">
      <c r="A22" s="373"/>
      <c r="B22" s="374"/>
      <c r="C22" s="374"/>
      <c r="D22" s="374"/>
      <c r="E22" s="374"/>
      <c r="F22" s="374"/>
      <c r="G22" s="259"/>
      <c r="H22" s="260"/>
      <c r="I22" s="260"/>
      <c r="J22" s="260"/>
      <c r="K22" s="260"/>
      <c r="L22" s="260"/>
      <c r="M22" s="261"/>
      <c r="N22" s="348"/>
      <c r="O22" s="348"/>
      <c r="P22" s="348"/>
      <c r="Q22" s="352"/>
      <c r="R22" s="353"/>
      <c r="S22" s="353"/>
      <c r="T22" s="353"/>
      <c r="U22" s="353"/>
      <c r="V22" s="353"/>
      <c r="W22" s="332"/>
      <c r="X22" s="333"/>
      <c r="Y22" s="333"/>
      <c r="Z22" s="334"/>
      <c r="AA22" s="334"/>
      <c r="AB22" s="334"/>
      <c r="AC22" s="334"/>
      <c r="AD22" s="334"/>
      <c r="AE22" s="334"/>
      <c r="AH22" s="373"/>
      <c r="AI22" s="374"/>
      <c r="AJ22" s="374"/>
      <c r="AK22" s="374"/>
      <c r="AL22" s="374"/>
      <c r="AM22" s="374"/>
      <c r="AN22" s="259"/>
      <c r="AO22" s="260"/>
      <c r="AP22" s="260"/>
      <c r="AQ22" s="260"/>
      <c r="AR22" s="260"/>
      <c r="AS22" s="260"/>
      <c r="AT22" s="261"/>
      <c r="AU22" s="348"/>
      <c r="AV22" s="348"/>
      <c r="AW22" s="348"/>
      <c r="AX22" s="352"/>
      <c r="AY22" s="353"/>
      <c r="AZ22" s="353"/>
      <c r="BA22" s="353"/>
      <c r="BB22" s="353"/>
      <c r="BC22" s="353"/>
      <c r="BD22" s="332"/>
      <c r="BE22" s="333"/>
      <c r="BF22" s="333"/>
      <c r="BG22" s="334"/>
      <c r="BH22" s="334"/>
      <c r="BI22" s="334"/>
      <c r="BJ22" s="334"/>
      <c r="BK22" s="334"/>
      <c r="BL22" s="334"/>
    </row>
    <row r="23" spans="1:64" ht="18.75" customHeight="1">
      <c r="A23" s="208"/>
      <c r="B23" s="208"/>
      <c r="AF23" s="209"/>
      <c r="AG23" s="210"/>
      <c r="BK23" s="208"/>
      <c r="BL23" s="208"/>
    </row>
    <row r="24" spans="1:64" ht="18.75" customHeight="1">
      <c r="A24" s="211"/>
      <c r="B24" s="211"/>
      <c r="AF24" s="212"/>
      <c r="AG24" s="213"/>
      <c r="BK24" s="211"/>
      <c r="BL24" s="211"/>
    </row>
    <row r="25" spans="1:64" ht="18.75" customHeight="1" thickBot="1">
      <c r="A25" s="254" t="s">
        <v>308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5"/>
      <c r="Z25" s="251"/>
      <c r="AA25" s="251"/>
      <c r="AB25" s="255" t="s">
        <v>277</v>
      </c>
      <c r="AC25" s="251"/>
      <c r="AD25" s="251"/>
      <c r="AE25" s="251"/>
      <c r="AF25" s="214"/>
      <c r="AH25" s="254" t="s">
        <v>308</v>
      </c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5"/>
      <c r="BG25" s="251"/>
      <c r="BH25" s="251"/>
      <c r="BI25" s="255" t="s">
        <v>277</v>
      </c>
      <c r="BJ25" s="251"/>
      <c r="BK25" s="251"/>
      <c r="BL25" s="251"/>
    </row>
    <row r="26" spans="1:64" ht="18.75" customHeight="1">
      <c r="A26" s="388" t="s">
        <v>278</v>
      </c>
      <c r="B26" s="389"/>
      <c r="C26" s="389"/>
      <c r="D26" s="389"/>
      <c r="E26" s="391" t="s">
        <v>292</v>
      </c>
      <c r="F26" s="391"/>
      <c r="G26" s="391"/>
      <c r="H26" s="391"/>
      <c r="I26" s="393"/>
      <c r="J26" s="394"/>
      <c r="K26" s="394"/>
      <c r="L26" s="394"/>
      <c r="M26" s="394"/>
      <c r="N26" s="394"/>
      <c r="O26" s="394"/>
      <c r="P26" s="394"/>
      <c r="Q26" s="394"/>
      <c r="R26" s="394"/>
      <c r="S26" s="394"/>
      <c r="T26" s="394"/>
      <c r="U26" s="394"/>
      <c r="V26" s="394"/>
      <c r="W26" s="394"/>
      <c r="X26" s="394"/>
      <c r="Y26" s="394"/>
      <c r="Z26" s="394"/>
      <c r="AA26" s="394"/>
      <c r="AB26" s="394"/>
      <c r="AC26" s="394"/>
      <c r="AD26" s="394"/>
      <c r="AE26" s="395"/>
      <c r="AF26" s="200"/>
      <c r="AG26" s="201"/>
      <c r="AH26" s="388" t="s">
        <v>278</v>
      </c>
      <c r="AI26" s="389"/>
      <c r="AJ26" s="389"/>
      <c r="AK26" s="389"/>
      <c r="AL26" s="391" t="s">
        <v>292</v>
      </c>
      <c r="AM26" s="391"/>
      <c r="AN26" s="391"/>
      <c r="AO26" s="391"/>
      <c r="AP26" s="393"/>
      <c r="AQ26" s="394"/>
      <c r="AR26" s="394"/>
      <c r="AS26" s="394"/>
      <c r="AT26" s="394"/>
      <c r="AU26" s="394"/>
      <c r="AV26" s="394"/>
      <c r="AW26" s="394"/>
      <c r="AX26" s="394"/>
      <c r="AY26" s="394"/>
      <c r="AZ26" s="394"/>
      <c r="BA26" s="394"/>
      <c r="BB26" s="394"/>
      <c r="BC26" s="394"/>
      <c r="BD26" s="394"/>
      <c r="BE26" s="394"/>
      <c r="BF26" s="394"/>
      <c r="BG26" s="394"/>
      <c r="BH26" s="394"/>
      <c r="BI26" s="394"/>
      <c r="BJ26" s="394"/>
      <c r="BK26" s="394"/>
      <c r="BL26" s="395"/>
    </row>
    <row r="27" spans="1:64" ht="18.75" customHeight="1">
      <c r="A27" s="390"/>
      <c r="B27" s="375"/>
      <c r="C27" s="375"/>
      <c r="D27" s="375"/>
      <c r="E27" s="392"/>
      <c r="F27" s="392"/>
      <c r="G27" s="392"/>
      <c r="H27" s="392"/>
      <c r="I27" s="396"/>
      <c r="J27" s="397"/>
      <c r="K27" s="397"/>
      <c r="L27" s="397"/>
      <c r="M27" s="397"/>
      <c r="N27" s="397"/>
      <c r="O27" s="397"/>
      <c r="P27" s="397"/>
      <c r="Q27" s="397"/>
      <c r="R27" s="397"/>
      <c r="S27" s="397"/>
      <c r="T27" s="397"/>
      <c r="U27" s="397"/>
      <c r="V27" s="397"/>
      <c r="W27" s="397"/>
      <c r="X27" s="397"/>
      <c r="Y27" s="397"/>
      <c r="Z27" s="397"/>
      <c r="AA27" s="397"/>
      <c r="AB27" s="397"/>
      <c r="AC27" s="397"/>
      <c r="AD27" s="397"/>
      <c r="AE27" s="398"/>
      <c r="AF27" s="200"/>
      <c r="AG27" s="201"/>
      <c r="AH27" s="390"/>
      <c r="AI27" s="375"/>
      <c r="AJ27" s="375"/>
      <c r="AK27" s="375"/>
      <c r="AL27" s="392"/>
      <c r="AM27" s="392"/>
      <c r="AN27" s="392"/>
      <c r="AO27" s="392"/>
      <c r="AP27" s="396"/>
      <c r="AQ27" s="397"/>
      <c r="AR27" s="397"/>
      <c r="AS27" s="397"/>
      <c r="AT27" s="397"/>
      <c r="AU27" s="397"/>
      <c r="AV27" s="397"/>
      <c r="AW27" s="397"/>
      <c r="AX27" s="397"/>
      <c r="AY27" s="397"/>
      <c r="AZ27" s="397"/>
      <c r="BA27" s="397"/>
      <c r="BB27" s="397"/>
      <c r="BC27" s="397"/>
      <c r="BD27" s="397"/>
      <c r="BE27" s="397"/>
      <c r="BF27" s="397"/>
      <c r="BG27" s="397"/>
      <c r="BH27" s="397"/>
      <c r="BI27" s="397"/>
      <c r="BJ27" s="397"/>
      <c r="BK27" s="397"/>
      <c r="BL27" s="398"/>
    </row>
    <row r="28" spans="1:64" ht="18.75" customHeight="1">
      <c r="A28" s="385" t="s">
        <v>279</v>
      </c>
      <c r="B28" s="386"/>
      <c r="C28" s="386"/>
      <c r="D28" s="386"/>
      <c r="E28" s="387"/>
      <c r="F28" s="387"/>
      <c r="G28" s="387"/>
      <c r="H28" s="387"/>
      <c r="I28" s="387"/>
      <c r="J28" s="387"/>
      <c r="K28" s="375" t="s">
        <v>280</v>
      </c>
      <c r="L28" s="375"/>
      <c r="M28" s="375"/>
      <c r="N28" s="375"/>
      <c r="O28" s="376" t="str">
        <f>IF(E28="","ﾅﾝﾊﾞｰ入力で選手名自動出力",VLOOKUP(E28,'男子申込入力'!$C$14:$G$53,2,FALSE))</f>
        <v>ﾅﾝﾊﾞｰ入力で選手名自動出力</v>
      </c>
      <c r="P28" s="377"/>
      <c r="Q28" s="377"/>
      <c r="R28" s="377"/>
      <c r="S28" s="377"/>
      <c r="T28" s="377"/>
      <c r="U28" s="377"/>
      <c r="V28" s="377"/>
      <c r="W28" s="377"/>
      <c r="X28" s="377"/>
      <c r="Y28" s="377"/>
      <c r="Z28" s="377"/>
      <c r="AA28" s="377"/>
      <c r="AB28" s="377"/>
      <c r="AC28" s="377"/>
      <c r="AD28" s="377"/>
      <c r="AE28" s="378"/>
      <c r="AF28" s="202"/>
      <c r="AH28" s="385" t="s">
        <v>279</v>
      </c>
      <c r="AI28" s="386"/>
      <c r="AJ28" s="386"/>
      <c r="AK28" s="386"/>
      <c r="AL28" s="387"/>
      <c r="AM28" s="387"/>
      <c r="AN28" s="387"/>
      <c r="AO28" s="387"/>
      <c r="AP28" s="387"/>
      <c r="AQ28" s="387"/>
      <c r="AR28" s="375" t="s">
        <v>280</v>
      </c>
      <c r="AS28" s="375"/>
      <c r="AT28" s="375"/>
      <c r="AU28" s="375"/>
      <c r="AV28" s="376" t="str">
        <f>IF(AL28="","ﾅﾝﾊﾞｰ入力で選手名自動出力",VLOOKUP(AL28,'男子申込入力'!$C$14:$G$53,2,FALSE))</f>
        <v>ﾅﾝﾊﾞｰ入力で選手名自動出力</v>
      </c>
      <c r="AW28" s="377"/>
      <c r="AX28" s="377"/>
      <c r="AY28" s="377"/>
      <c r="AZ28" s="377"/>
      <c r="BA28" s="377"/>
      <c r="BB28" s="377"/>
      <c r="BC28" s="377"/>
      <c r="BD28" s="377"/>
      <c r="BE28" s="377"/>
      <c r="BF28" s="377"/>
      <c r="BG28" s="377"/>
      <c r="BH28" s="377"/>
      <c r="BI28" s="377"/>
      <c r="BJ28" s="377"/>
      <c r="BK28" s="377"/>
      <c r="BL28" s="378"/>
    </row>
    <row r="29" spans="1:64" ht="18.75" customHeight="1">
      <c r="A29" s="385"/>
      <c r="B29" s="386"/>
      <c r="C29" s="386"/>
      <c r="D29" s="386"/>
      <c r="E29" s="387"/>
      <c r="F29" s="387"/>
      <c r="G29" s="387"/>
      <c r="H29" s="387"/>
      <c r="I29" s="387"/>
      <c r="J29" s="387"/>
      <c r="K29" s="375"/>
      <c r="L29" s="375"/>
      <c r="M29" s="375"/>
      <c r="N29" s="375"/>
      <c r="O29" s="379"/>
      <c r="P29" s="380"/>
      <c r="Q29" s="380"/>
      <c r="R29" s="380"/>
      <c r="S29" s="380"/>
      <c r="T29" s="380"/>
      <c r="U29" s="380"/>
      <c r="V29" s="380"/>
      <c r="W29" s="380"/>
      <c r="X29" s="380"/>
      <c r="Y29" s="380"/>
      <c r="Z29" s="380"/>
      <c r="AA29" s="380"/>
      <c r="AB29" s="380"/>
      <c r="AC29" s="380"/>
      <c r="AD29" s="380"/>
      <c r="AE29" s="381"/>
      <c r="AF29" s="202"/>
      <c r="AH29" s="385"/>
      <c r="AI29" s="386"/>
      <c r="AJ29" s="386"/>
      <c r="AK29" s="386"/>
      <c r="AL29" s="387"/>
      <c r="AM29" s="387"/>
      <c r="AN29" s="387"/>
      <c r="AO29" s="387"/>
      <c r="AP29" s="387"/>
      <c r="AQ29" s="387"/>
      <c r="AR29" s="375"/>
      <c r="AS29" s="375"/>
      <c r="AT29" s="375"/>
      <c r="AU29" s="375"/>
      <c r="AV29" s="379"/>
      <c r="AW29" s="380"/>
      <c r="AX29" s="380"/>
      <c r="AY29" s="380"/>
      <c r="AZ29" s="380"/>
      <c r="BA29" s="380"/>
      <c r="BB29" s="380"/>
      <c r="BC29" s="380"/>
      <c r="BD29" s="380"/>
      <c r="BE29" s="380"/>
      <c r="BF29" s="380"/>
      <c r="BG29" s="380"/>
      <c r="BH29" s="380"/>
      <c r="BI29" s="380"/>
      <c r="BJ29" s="380"/>
      <c r="BK29" s="380"/>
      <c r="BL29" s="381"/>
    </row>
    <row r="30" spans="1:64" ht="12" customHeight="1">
      <c r="A30" s="335" t="s">
        <v>281</v>
      </c>
      <c r="B30" s="336"/>
      <c r="C30" s="336"/>
      <c r="D30" s="336"/>
      <c r="E30" s="341">
        <f>IF('男子申込入力'!$H$2="","",'男子申込入力'!$H$2)</f>
      </c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2"/>
      <c r="AF30" s="203"/>
      <c r="AH30" s="335" t="s">
        <v>281</v>
      </c>
      <c r="AI30" s="336"/>
      <c r="AJ30" s="336"/>
      <c r="AK30" s="336"/>
      <c r="AL30" s="341">
        <f>IF('男子申込入力'!$H$2="","",'男子申込入力'!$H$2)</f>
      </c>
      <c r="AM30" s="341"/>
      <c r="AN30" s="341"/>
      <c r="AO30" s="341"/>
      <c r="AP30" s="341"/>
      <c r="AQ30" s="341"/>
      <c r="AR30" s="341"/>
      <c r="AS30" s="341"/>
      <c r="AT30" s="341"/>
      <c r="AU30" s="341"/>
      <c r="AV30" s="341"/>
      <c r="AW30" s="341"/>
      <c r="AX30" s="341"/>
      <c r="AY30" s="341"/>
      <c r="AZ30" s="341"/>
      <c r="BA30" s="341"/>
      <c r="BB30" s="341"/>
      <c r="BC30" s="341"/>
      <c r="BD30" s="341"/>
      <c r="BE30" s="341"/>
      <c r="BF30" s="341"/>
      <c r="BG30" s="341"/>
      <c r="BH30" s="341"/>
      <c r="BI30" s="341"/>
      <c r="BJ30" s="341"/>
      <c r="BK30" s="341"/>
      <c r="BL30" s="342"/>
    </row>
    <row r="31" spans="1:64" ht="12">
      <c r="A31" s="337"/>
      <c r="B31" s="338"/>
      <c r="C31" s="338"/>
      <c r="D31" s="338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4"/>
      <c r="AF31" s="203"/>
      <c r="AH31" s="337"/>
      <c r="AI31" s="338"/>
      <c r="AJ31" s="338"/>
      <c r="AK31" s="338"/>
      <c r="AL31" s="343"/>
      <c r="AM31" s="343"/>
      <c r="AN31" s="343"/>
      <c r="AO31" s="343"/>
      <c r="AP31" s="343"/>
      <c r="AQ31" s="343"/>
      <c r="AR31" s="343"/>
      <c r="AS31" s="343"/>
      <c r="AT31" s="343"/>
      <c r="AU31" s="343"/>
      <c r="AV31" s="343"/>
      <c r="AW31" s="343"/>
      <c r="AX31" s="343"/>
      <c r="AY31" s="343"/>
      <c r="AZ31" s="343"/>
      <c r="BA31" s="343"/>
      <c r="BB31" s="343"/>
      <c r="BC31" s="343"/>
      <c r="BD31" s="343"/>
      <c r="BE31" s="343"/>
      <c r="BF31" s="343"/>
      <c r="BG31" s="343"/>
      <c r="BH31" s="343"/>
      <c r="BI31" s="343"/>
      <c r="BJ31" s="343"/>
      <c r="BK31" s="343"/>
      <c r="BL31" s="344"/>
    </row>
    <row r="32" spans="1:64" ht="12" thickBot="1">
      <c r="A32" s="339"/>
      <c r="B32" s="340"/>
      <c r="C32" s="340"/>
      <c r="D32" s="340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5"/>
      <c r="AD32" s="345"/>
      <c r="AE32" s="346"/>
      <c r="AF32" s="203"/>
      <c r="AH32" s="339"/>
      <c r="AI32" s="340"/>
      <c r="AJ32" s="340"/>
      <c r="AK32" s="340"/>
      <c r="AL32" s="345"/>
      <c r="AM32" s="345"/>
      <c r="AN32" s="345"/>
      <c r="AO32" s="345"/>
      <c r="AP32" s="345"/>
      <c r="AQ32" s="345"/>
      <c r="AR32" s="345"/>
      <c r="AS32" s="345"/>
      <c r="AT32" s="345"/>
      <c r="AU32" s="345"/>
      <c r="AV32" s="345"/>
      <c r="AW32" s="345"/>
      <c r="AX32" s="345"/>
      <c r="AY32" s="345"/>
      <c r="AZ32" s="345"/>
      <c r="BA32" s="345"/>
      <c r="BB32" s="345"/>
      <c r="BC32" s="345"/>
      <c r="BD32" s="345"/>
      <c r="BE32" s="345"/>
      <c r="BF32" s="345"/>
      <c r="BG32" s="345"/>
      <c r="BH32" s="345"/>
      <c r="BI32" s="345"/>
      <c r="BJ32" s="345"/>
      <c r="BK32" s="345"/>
      <c r="BL32" s="346"/>
    </row>
    <row r="33" spans="1:64" ht="12">
      <c r="A33" s="250"/>
      <c r="B33" s="250"/>
      <c r="C33" s="250"/>
      <c r="D33" s="250"/>
      <c r="E33" s="250"/>
      <c r="F33" s="250"/>
      <c r="G33" s="250"/>
      <c r="H33" s="250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03"/>
      <c r="AH33" s="250"/>
      <c r="AI33" s="250"/>
      <c r="AJ33" s="250"/>
      <c r="AK33" s="250"/>
      <c r="AL33" s="250"/>
      <c r="AM33" s="250"/>
      <c r="AN33" s="250"/>
      <c r="AO33" s="250"/>
      <c r="AP33" s="249"/>
      <c r="AQ33" s="249"/>
      <c r="AR33" s="249"/>
      <c r="AS33" s="249"/>
      <c r="AT33" s="249"/>
      <c r="AU33" s="249"/>
      <c r="AV33" s="249"/>
      <c r="AW33" s="249"/>
      <c r="AX33" s="249"/>
      <c r="AY33" s="249"/>
      <c r="AZ33" s="249"/>
      <c r="BA33" s="249"/>
      <c r="BB33" s="249"/>
      <c r="BC33" s="249"/>
      <c r="BD33" s="249"/>
      <c r="BE33" s="249"/>
      <c r="BF33" s="249"/>
      <c r="BG33" s="249"/>
      <c r="BH33" s="249"/>
      <c r="BI33" s="249"/>
      <c r="BJ33" s="249"/>
      <c r="BK33" s="249"/>
      <c r="BL33" s="249"/>
    </row>
    <row r="34" spans="1:64" ht="12">
      <c r="A34" s="250"/>
      <c r="B34" s="250"/>
      <c r="C34" s="250"/>
      <c r="D34" s="250"/>
      <c r="E34" s="250"/>
      <c r="F34" s="250"/>
      <c r="G34" s="250"/>
      <c r="H34" s="250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03"/>
      <c r="AH34" s="250"/>
      <c r="AI34" s="250"/>
      <c r="AJ34" s="250"/>
      <c r="AK34" s="250"/>
      <c r="AL34" s="250"/>
      <c r="AM34" s="250"/>
      <c r="AN34" s="250"/>
      <c r="AO34" s="250"/>
      <c r="AP34" s="249"/>
      <c r="AQ34" s="249"/>
      <c r="AR34" s="249"/>
      <c r="AS34" s="249"/>
      <c r="AT34" s="249"/>
      <c r="AU34" s="249"/>
      <c r="AV34" s="249"/>
      <c r="AW34" s="249"/>
      <c r="AX34" s="249"/>
      <c r="AY34" s="249"/>
      <c r="AZ34" s="249"/>
      <c r="BA34" s="249"/>
      <c r="BB34" s="249"/>
      <c r="BC34" s="249"/>
      <c r="BD34" s="249"/>
      <c r="BE34" s="249"/>
      <c r="BF34" s="249"/>
      <c r="BG34" s="249"/>
      <c r="BH34" s="249"/>
      <c r="BI34" s="249"/>
      <c r="BJ34" s="249"/>
      <c r="BK34" s="249"/>
      <c r="BL34" s="249"/>
    </row>
    <row r="35" spans="1:64" ht="18.75" customHeight="1">
      <c r="A35" s="251"/>
      <c r="B35" s="251"/>
      <c r="C35" s="251"/>
      <c r="D35" s="251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3"/>
      <c r="W35" s="251"/>
      <c r="X35" s="251"/>
      <c r="Y35" s="251"/>
      <c r="Z35" s="251"/>
      <c r="AA35" s="251"/>
      <c r="AB35" s="251"/>
      <c r="AC35" s="251"/>
      <c r="AD35" s="251"/>
      <c r="AE35" s="251"/>
      <c r="AF35" s="202"/>
      <c r="AH35" s="251"/>
      <c r="AI35" s="251"/>
      <c r="AJ35" s="251"/>
      <c r="AK35" s="251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  <c r="BB35" s="252"/>
      <c r="BC35" s="253"/>
      <c r="BD35" s="251"/>
      <c r="BE35" s="251"/>
      <c r="BF35" s="251"/>
      <c r="BG35" s="251"/>
      <c r="BH35" s="251"/>
      <c r="BI35" s="251"/>
      <c r="BJ35" s="251"/>
      <c r="BK35" s="251"/>
      <c r="BL35" s="251"/>
    </row>
    <row r="36" spans="1:64" ht="18.75" customHeight="1">
      <c r="A36" s="251" t="s">
        <v>293</v>
      </c>
      <c r="B36" s="251"/>
      <c r="C36" s="251"/>
      <c r="D36" s="251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02"/>
      <c r="AH36" s="251" t="s">
        <v>293</v>
      </c>
      <c r="AI36" s="251"/>
      <c r="AJ36" s="251"/>
      <c r="AK36" s="251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1"/>
      <c r="BD36" s="251"/>
      <c r="BE36" s="251"/>
      <c r="BF36" s="251"/>
      <c r="BG36" s="251"/>
      <c r="BH36" s="251"/>
      <c r="BI36" s="251"/>
      <c r="BJ36" s="251"/>
      <c r="BK36" s="251"/>
      <c r="BL36" s="251"/>
    </row>
    <row r="37" spans="1:55" ht="12">
      <c r="A37" s="262" t="s">
        <v>298</v>
      </c>
      <c r="N37" s="204"/>
      <c r="R37" s="204"/>
      <c r="T37" s="204"/>
      <c r="U37" s="204"/>
      <c r="V37" s="204"/>
      <c r="AH37" s="262" t="s">
        <v>298</v>
      </c>
      <c r="AU37" s="204"/>
      <c r="AY37" s="204"/>
      <c r="BA37" s="204"/>
      <c r="BB37" s="204"/>
      <c r="BC37" s="204"/>
    </row>
    <row r="38" spans="1:34" ht="12">
      <c r="A38" s="204"/>
      <c r="AH38" s="204"/>
    </row>
    <row r="39" spans="1:64" ht="9.75" customHeight="1">
      <c r="A39" s="369" t="s">
        <v>295</v>
      </c>
      <c r="B39" s="370"/>
      <c r="C39" s="370"/>
      <c r="D39" s="370"/>
      <c r="E39" s="370"/>
      <c r="F39" s="370"/>
      <c r="G39" s="205" t="s">
        <v>291</v>
      </c>
      <c r="H39" s="206"/>
      <c r="I39" s="206"/>
      <c r="J39" s="206"/>
      <c r="K39" s="206"/>
      <c r="L39" s="206"/>
      <c r="M39" s="207"/>
      <c r="N39" s="363" t="s">
        <v>282</v>
      </c>
      <c r="O39" s="364"/>
      <c r="P39" s="365"/>
      <c r="Q39" s="349"/>
      <c r="R39" s="350"/>
      <c r="S39" s="350"/>
      <c r="T39" s="350"/>
      <c r="U39" s="350"/>
      <c r="V39" s="351"/>
      <c r="W39" s="330" t="s">
        <v>284</v>
      </c>
      <c r="X39" s="331"/>
      <c r="Y39" s="355"/>
      <c r="Z39" s="357"/>
      <c r="AA39" s="358"/>
      <c r="AB39" s="358"/>
      <c r="AC39" s="358"/>
      <c r="AD39" s="358"/>
      <c r="AE39" s="359"/>
      <c r="AH39" s="369" t="s">
        <v>295</v>
      </c>
      <c r="AI39" s="370"/>
      <c r="AJ39" s="370"/>
      <c r="AK39" s="370"/>
      <c r="AL39" s="370"/>
      <c r="AM39" s="370"/>
      <c r="AN39" s="205" t="s">
        <v>291</v>
      </c>
      <c r="AO39" s="206"/>
      <c r="AP39" s="206"/>
      <c r="AQ39" s="206"/>
      <c r="AR39" s="206"/>
      <c r="AS39" s="206"/>
      <c r="AT39" s="207"/>
      <c r="AU39" s="363" t="s">
        <v>282</v>
      </c>
      <c r="AV39" s="364"/>
      <c r="AW39" s="365"/>
      <c r="AX39" s="349"/>
      <c r="AY39" s="350"/>
      <c r="AZ39" s="350"/>
      <c r="BA39" s="350"/>
      <c r="BB39" s="350"/>
      <c r="BC39" s="351"/>
      <c r="BD39" s="330" t="s">
        <v>284</v>
      </c>
      <c r="BE39" s="331"/>
      <c r="BF39" s="355"/>
      <c r="BG39" s="357"/>
      <c r="BH39" s="358"/>
      <c r="BI39" s="358"/>
      <c r="BJ39" s="358"/>
      <c r="BK39" s="358"/>
      <c r="BL39" s="359"/>
    </row>
    <row r="40" spans="1:64" ht="9.75" customHeight="1">
      <c r="A40" s="371"/>
      <c r="B40" s="372"/>
      <c r="C40" s="372"/>
      <c r="D40" s="372"/>
      <c r="E40" s="372"/>
      <c r="F40" s="372"/>
      <c r="G40" s="256"/>
      <c r="H40" s="257"/>
      <c r="I40" s="257"/>
      <c r="J40" s="257"/>
      <c r="K40" s="257"/>
      <c r="L40" s="257"/>
      <c r="M40" s="258"/>
      <c r="N40" s="366"/>
      <c r="O40" s="367"/>
      <c r="P40" s="368"/>
      <c r="Q40" s="352"/>
      <c r="R40" s="353"/>
      <c r="S40" s="353"/>
      <c r="T40" s="353"/>
      <c r="U40" s="353"/>
      <c r="V40" s="354"/>
      <c r="W40" s="382"/>
      <c r="X40" s="383"/>
      <c r="Y40" s="384"/>
      <c r="Z40" s="360"/>
      <c r="AA40" s="361"/>
      <c r="AB40" s="361"/>
      <c r="AC40" s="361"/>
      <c r="AD40" s="361"/>
      <c r="AE40" s="362"/>
      <c r="AH40" s="371"/>
      <c r="AI40" s="372"/>
      <c r="AJ40" s="372"/>
      <c r="AK40" s="372"/>
      <c r="AL40" s="372"/>
      <c r="AM40" s="372"/>
      <c r="AN40" s="256"/>
      <c r="AO40" s="257"/>
      <c r="AP40" s="257"/>
      <c r="AQ40" s="257"/>
      <c r="AR40" s="257"/>
      <c r="AS40" s="257"/>
      <c r="AT40" s="258"/>
      <c r="AU40" s="366"/>
      <c r="AV40" s="367"/>
      <c r="AW40" s="368"/>
      <c r="AX40" s="352"/>
      <c r="AY40" s="353"/>
      <c r="AZ40" s="353"/>
      <c r="BA40" s="353"/>
      <c r="BB40" s="353"/>
      <c r="BC40" s="354"/>
      <c r="BD40" s="382"/>
      <c r="BE40" s="383"/>
      <c r="BF40" s="384"/>
      <c r="BG40" s="360"/>
      <c r="BH40" s="361"/>
      <c r="BI40" s="361"/>
      <c r="BJ40" s="361"/>
      <c r="BK40" s="361"/>
      <c r="BL40" s="362"/>
    </row>
    <row r="41" spans="1:64" ht="9.75" customHeight="1">
      <c r="A41" s="371"/>
      <c r="B41" s="372"/>
      <c r="C41" s="372"/>
      <c r="D41" s="372"/>
      <c r="E41" s="372"/>
      <c r="F41" s="372"/>
      <c r="G41" s="256"/>
      <c r="H41" s="257"/>
      <c r="I41" s="257"/>
      <c r="J41" s="257"/>
      <c r="K41" s="257"/>
      <c r="L41" s="257"/>
      <c r="M41" s="258"/>
      <c r="N41" s="363" t="s">
        <v>283</v>
      </c>
      <c r="O41" s="364"/>
      <c r="P41" s="365"/>
      <c r="Q41" s="349"/>
      <c r="R41" s="350"/>
      <c r="S41" s="350"/>
      <c r="T41" s="350"/>
      <c r="U41" s="350"/>
      <c r="V41" s="351"/>
      <c r="W41" s="333"/>
      <c r="X41" s="333"/>
      <c r="Y41" s="333"/>
      <c r="Z41" s="334"/>
      <c r="AA41" s="334"/>
      <c r="AB41" s="334"/>
      <c r="AC41" s="334"/>
      <c r="AD41" s="334"/>
      <c r="AE41" s="334"/>
      <c r="AH41" s="371"/>
      <c r="AI41" s="372"/>
      <c r="AJ41" s="372"/>
      <c r="AK41" s="372"/>
      <c r="AL41" s="372"/>
      <c r="AM41" s="372"/>
      <c r="AN41" s="256"/>
      <c r="AO41" s="257"/>
      <c r="AP41" s="257"/>
      <c r="AQ41" s="257"/>
      <c r="AR41" s="257"/>
      <c r="AS41" s="257"/>
      <c r="AT41" s="258"/>
      <c r="AU41" s="363" t="s">
        <v>283</v>
      </c>
      <c r="AV41" s="364"/>
      <c r="AW41" s="365"/>
      <c r="AX41" s="349"/>
      <c r="AY41" s="350"/>
      <c r="AZ41" s="350"/>
      <c r="BA41" s="350"/>
      <c r="BB41" s="350"/>
      <c r="BC41" s="351"/>
      <c r="BD41" s="333"/>
      <c r="BE41" s="333"/>
      <c r="BF41" s="333"/>
      <c r="BG41" s="334"/>
      <c r="BH41" s="334"/>
      <c r="BI41" s="334"/>
      <c r="BJ41" s="334"/>
      <c r="BK41" s="334"/>
      <c r="BL41" s="334"/>
    </row>
    <row r="42" spans="1:64" ht="9.75" customHeight="1">
      <c r="A42" s="373"/>
      <c r="B42" s="374"/>
      <c r="C42" s="374"/>
      <c r="D42" s="374"/>
      <c r="E42" s="374"/>
      <c r="F42" s="374"/>
      <c r="G42" s="259"/>
      <c r="H42" s="260"/>
      <c r="I42" s="260"/>
      <c r="J42" s="260"/>
      <c r="K42" s="260"/>
      <c r="L42" s="260"/>
      <c r="M42" s="261"/>
      <c r="N42" s="366"/>
      <c r="O42" s="367"/>
      <c r="P42" s="368"/>
      <c r="Q42" s="352"/>
      <c r="R42" s="353"/>
      <c r="S42" s="353"/>
      <c r="T42" s="353"/>
      <c r="U42" s="353"/>
      <c r="V42" s="354"/>
      <c r="W42" s="333"/>
      <c r="X42" s="333"/>
      <c r="Y42" s="333"/>
      <c r="Z42" s="334"/>
      <c r="AA42" s="334"/>
      <c r="AB42" s="334"/>
      <c r="AC42" s="334"/>
      <c r="AD42" s="334"/>
      <c r="AE42" s="334"/>
      <c r="AH42" s="373"/>
      <c r="AI42" s="374"/>
      <c r="AJ42" s="374"/>
      <c r="AK42" s="374"/>
      <c r="AL42" s="374"/>
      <c r="AM42" s="374"/>
      <c r="AN42" s="259"/>
      <c r="AO42" s="260"/>
      <c r="AP42" s="260"/>
      <c r="AQ42" s="260"/>
      <c r="AR42" s="260"/>
      <c r="AS42" s="260"/>
      <c r="AT42" s="261"/>
      <c r="AU42" s="366"/>
      <c r="AV42" s="367"/>
      <c r="AW42" s="368"/>
      <c r="AX42" s="352"/>
      <c r="AY42" s="353"/>
      <c r="AZ42" s="353"/>
      <c r="BA42" s="353"/>
      <c r="BB42" s="353"/>
      <c r="BC42" s="354"/>
      <c r="BD42" s="333"/>
      <c r="BE42" s="333"/>
      <c r="BF42" s="333"/>
      <c r="BG42" s="334"/>
      <c r="BH42" s="334"/>
      <c r="BI42" s="334"/>
      <c r="BJ42" s="334"/>
      <c r="BK42" s="334"/>
      <c r="BL42" s="334"/>
    </row>
    <row r="43" spans="1:64" ht="9.75" customHeight="1">
      <c r="A43" s="369" t="s">
        <v>294</v>
      </c>
      <c r="B43" s="370"/>
      <c r="C43" s="370"/>
      <c r="D43" s="370"/>
      <c r="E43" s="370"/>
      <c r="F43" s="370"/>
      <c r="G43" s="205" t="s">
        <v>291</v>
      </c>
      <c r="H43" s="206"/>
      <c r="I43" s="206"/>
      <c r="J43" s="206"/>
      <c r="K43" s="206"/>
      <c r="L43" s="206"/>
      <c r="M43" s="207"/>
      <c r="N43" s="347" t="s">
        <v>282</v>
      </c>
      <c r="O43" s="348"/>
      <c r="P43" s="348"/>
      <c r="Q43" s="349"/>
      <c r="R43" s="350"/>
      <c r="S43" s="350"/>
      <c r="T43" s="350"/>
      <c r="U43" s="350"/>
      <c r="V43" s="351"/>
      <c r="W43" s="330" t="s">
        <v>284</v>
      </c>
      <c r="X43" s="331"/>
      <c r="Y43" s="355"/>
      <c r="Z43" s="357"/>
      <c r="AA43" s="358"/>
      <c r="AB43" s="358"/>
      <c r="AC43" s="358"/>
      <c r="AD43" s="358"/>
      <c r="AE43" s="359"/>
      <c r="AH43" s="369" t="s">
        <v>294</v>
      </c>
      <c r="AI43" s="370"/>
      <c r="AJ43" s="370"/>
      <c r="AK43" s="370"/>
      <c r="AL43" s="370"/>
      <c r="AM43" s="370"/>
      <c r="AN43" s="205" t="s">
        <v>291</v>
      </c>
      <c r="AO43" s="206"/>
      <c r="AP43" s="206"/>
      <c r="AQ43" s="206"/>
      <c r="AR43" s="206"/>
      <c r="AS43" s="206"/>
      <c r="AT43" s="207"/>
      <c r="AU43" s="347" t="s">
        <v>282</v>
      </c>
      <c r="AV43" s="348"/>
      <c r="AW43" s="348"/>
      <c r="AX43" s="349"/>
      <c r="AY43" s="350"/>
      <c r="AZ43" s="350"/>
      <c r="BA43" s="350"/>
      <c r="BB43" s="350"/>
      <c r="BC43" s="351"/>
      <c r="BD43" s="330" t="s">
        <v>284</v>
      </c>
      <c r="BE43" s="331"/>
      <c r="BF43" s="355"/>
      <c r="BG43" s="357"/>
      <c r="BH43" s="358"/>
      <c r="BI43" s="358"/>
      <c r="BJ43" s="358"/>
      <c r="BK43" s="358"/>
      <c r="BL43" s="359"/>
    </row>
    <row r="44" spans="1:64" ht="9.75" customHeight="1">
      <c r="A44" s="371"/>
      <c r="B44" s="372"/>
      <c r="C44" s="372"/>
      <c r="D44" s="372"/>
      <c r="E44" s="372"/>
      <c r="F44" s="372"/>
      <c r="G44" s="256"/>
      <c r="H44" s="257"/>
      <c r="I44" s="257"/>
      <c r="J44" s="257"/>
      <c r="K44" s="257"/>
      <c r="L44" s="257"/>
      <c r="M44" s="258"/>
      <c r="N44" s="348"/>
      <c r="O44" s="348"/>
      <c r="P44" s="348"/>
      <c r="Q44" s="352"/>
      <c r="R44" s="353"/>
      <c r="S44" s="353"/>
      <c r="T44" s="353"/>
      <c r="U44" s="353"/>
      <c r="V44" s="354"/>
      <c r="W44" s="332"/>
      <c r="X44" s="333"/>
      <c r="Y44" s="356"/>
      <c r="Z44" s="360"/>
      <c r="AA44" s="361"/>
      <c r="AB44" s="361"/>
      <c r="AC44" s="361"/>
      <c r="AD44" s="361"/>
      <c r="AE44" s="362"/>
      <c r="AH44" s="371"/>
      <c r="AI44" s="372"/>
      <c r="AJ44" s="372"/>
      <c r="AK44" s="372"/>
      <c r="AL44" s="372"/>
      <c r="AM44" s="372"/>
      <c r="AN44" s="256"/>
      <c r="AO44" s="257"/>
      <c r="AP44" s="257"/>
      <c r="AQ44" s="257"/>
      <c r="AR44" s="257"/>
      <c r="AS44" s="257"/>
      <c r="AT44" s="258"/>
      <c r="AU44" s="348"/>
      <c r="AV44" s="348"/>
      <c r="AW44" s="348"/>
      <c r="AX44" s="352"/>
      <c r="AY44" s="353"/>
      <c r="AZ44" s="353"/>
      <c r="BA44" s="353"/>
      <c r="BB44" s="353"/>
      <c r="BC44" s="354"/>
      <c r="BD44" s="332"/>
      <c r="BE44" s="333"/>
      <c r="BF44" s="356"/>
      <c r="BG44" s="360"/>
      <c r="BH44" s="361"/>
      <c r="BI44" s="361"/>
      <c r="BJ44" s="361"/>
      <c r="BK44" s="361"/>
      <c r="BL44" s="362"/>
    </row>
    <row r="45" spans="1:64" ht="9.75" customHeight="1">
      <c r="A45" s="371"/>
      <c r="B45" s="372"/>
      <c r="C45" s="372"/>
      <c r="D45" s="372"/>
      <c r="E45" s="372"/>
      <c r="F45" s="372"/>
      <c r="G45" s="256"/>
      <c r="H45" s="257"/>
      <c r="I45" s="257"/>
      <c r="J45" s="257"/>
      <c r="K45" s="257"/>
      <c r="L45" s="257"/>
      <c r="M45" s="258"/>
      <c r="N45" s="347" t="s">
        <v>283</v>
      </c>
      <c r="O45" s="348"/>
      <c r="P45" s="348"/>
      <c r="Q45" s="349"/>
      <c r="R45" s="350"/>
      <c r="S45" s="350"/>
      <c r="T45" s="350"/>
      <c r="U45" s="350"/>
      <c r="V45" s="350"/>
      <c r="W45" s="330"/>
      <c r="X45" s="331"/>
      <c r="Y45" s="331"/>
      <c r="Z45" s="334"/>
      <c r="AA45" s="334"/>
      <c r="AB45" s="334"/>
      <c r="AC45" s="334"/>
      <c r="AD45" s="334"/>
      <c r="AE45" s="334"/>
      <c r="AF45" s="215"/>
      <c r="AG45" s="216"/>
      <c r="AH45" s="371"/>
      <c r="AI45" s="372"/>
      <c r="AJ45" s="372"/>
      <c r="AK45" s="372"/>
      <c r="AL45" s="372"/>
      <c r="AM45" s="372"/>
      <c r="AN45" s="256"/>
      <c r="AO45" s="257"/>
      <c r="AP45" s="257"/>
      <c r="AQ45" s="257"/>
      <c r="AR45" s="257"/>
      <c r="AS45" s="257"/>
      <c r="AT45" s="258"/>
      <c r="AU45" s="347" t="s">
        <v>283</v>
      </c>
      <c r="AV45" s="348"/>
      <c r="AW45" s="348"/>
      <c r="AX45" s="349"/>
      <c r="AY45" s="350"/>
      <c r="AZ45" s="350"/>
      <c r="BA45" s="350"/>
      <c r="BB45" s="350"/>
      <c r="BC45" s="350"/>
      <c r="BD45" s="330"/>
      <c r="BE45" s="331"/>
      <c r="BF45" s="331"/>
      <c r="BG45" s="334"/>
      <c r="BH45" s="334"/>
      <c r="BI45" s="334"/>
      <c r="BJ45" s="334"/>
      <c r="BK45" s="334"/>
      <c r="BL45" s="334"/>
    </row>
    <row r="46" spans="1:64" ht="9.75" customHeight="1">
      <c r="A46" s="373"/>
      <c r="B46" s="374"/>
      <c r="C46" s="374"/>
      <c r="D46" s="374"/>
      <c r="E46" s="374"/>
      <c r="F46" s="374"/>
      <c r="G46" s="259"/>
      <c r="H46" s="260"/>
      <c r="I46" s="260"/>
      <c r="J46" s="260"/>
      <c r="K46" s="260"/>
      <c r="L46" s="260"/>
      <c r="M46" s="261"/>
      <c r="N46" s="348"/>
      <c r="O46" s="348"/>
      <c r="P46" s="348"/>
      <c r="Q46" s="352"/>
      <c r="R46" s="353"/>
      <c r="S46" s="353"/>
      <c r="T46" s="353"/>
      <c r="U46" s="353"/>
      <c r="V46" s="353"/>
      <c r="W46" s="332"/>
      <c r="X46" s="333"/>
      <c r="Y46" s="333"/>
      <c r="Z46" s="334"/>
      <c r="AA46" s="334"/>
      <c r="AB46" s="334"/>
      <c r="AC46" s="334"/>
      <c r="AD46" s="334"/>
      <c r="AE46" s="334"/>
      <c r="AF46" s="215"/>
      <c r="AG46" s="216"/>
      <c r="AH46" s="373"/>
      <c r="AI46" s="374"/>
      <c r="AJ46" s="374"/>
      <c r="AK46" s="374"/>
      <c r="AL46" s="374"/>
      <c r="AM46" s="374"/>
      <c r="AN46" s="259"/>
      <c r="AO46" s="260"/>
      <c r="AP46" s="260"/>
      <c r="AQ46" s="260"/>
      <c r="AR46" s="260"/>
      <c r="AS46" s="260"/>
      <c r="AT46" s="261"/>
      <c r="AU46" s="348"/>
      <c r="AV46" s="348"/>
      <c r="AW46" s="348"/>
      <c r="AX46" s="352"/>
      <c r="AY46" s="353"/>
      <c r="AZ46" s="353"/>
      <c r="BA46" s="353"/>
      <c r="BB46" s="353"/>
      <c r="BC46" s="353"/>
      <c r="BD46" s="332"/>
      <c r="BE46" s="333"/>
      <c r="BF46" s="333"/>
      <c r="BG46" s="334"/>
      <c r="BH46" s="334"/>
      <c r="BI46" s="334"/>
      <c r="BJ46" s="334"/>
      <c r="BK46" s="334"/>
      <c r="BL46" s="334"/>
    </row>
    <row r="47" spans="1:64" ht="18.75" customHeight="1" thickBot="1">
      <c r="A47" s="254" t="s">
        <v>308</v>
      </c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5"/>
      <c r="Z47" s="251"/>
      <c r="AA47" s="251"/>
      <c r="AB47" s="255" t="s">
        <v>277</v>
      </c>
      <c r="AC47" s="251"/>
      <c r="AD47" s="251"/>
      <c r="AE47" s="251"/>
      <c r="AF47" s="197"/>
      <c r="AG47" s="198"/>
      <c r="AH47" s="254" t="s">
        <v>308</v>
      </c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1"/>
      <c r="AT47" s="251"/>
      <c r="AU47" s="251"/>
      <c r="AV47" s="251"/>
      <c r="AW47" s="251"/>
      <c r="AX47" s="251"/>
      <c r="AY47" s="251"/>
      <c r="AZ47" s="251"/>
      <c r="BA47" s="251"/>
      <c r="BB47" s="251"/>
      <c r="BC47" s="251"/>
      <c r="BD47" s="251"/>
      <c r="BE47" s="251"/>
      <c r="BF47" s="255"/>
      <c r="BG47" s="251"/>
      <c r="BH47" s="251"/>
      <c r="BI47" s="255" t="s">
        <v>277</v>
      </c>
      <c r="BJ47" s="251"/>
      <c r="BK47" s="251"/>
      <c r="BL47" s="251"/>
    </row>
    <row r="48" spans="1:64" ht="18.75" customHeight="1">
      <c r="A48" s="388" t="s">
        <v>278</v>
      </c>
      <c r="B48" s="389"/>
      <c r="C48" s="389"/>
      <c r="D48" s="389"/>
      <c r="E48" s="391" t="s">
        <v>292</v>
      </c>
      <c r="F48" s="391"/>
      <c r="G48" s="391"/>
      <c r="H48" s="391"/>
      <c r="I48" s="393"/>
      <c r="J48" s="394"/>
      <c r="K48" s="394"/>
      <c r="L48" s="394"/>
      <c r="M48" s="394"/>
      <c r="N48" s="394"/>
      <c r="O48" s="394"/>
      <c r="P48" s="394"/>
      <c r="Q48" s="394"/>
      <c r="R48" s="394"/>
      <c r="S48" s="394"/>
      <c r="T48" s="394"/>
      <c r="U48" s="394"/>
      <c r="V48" s="394"/>
      <c r="W48" s="394"/>
      <c r="X48" s="394"/>
      <c r="Y48" s="394"/>
      <c r="Z48" s="394"/>
      <c r="AA48" s="394"/>
      <c r="AB48" s="394"/>
      <c r="AC48" s="394"/>
      <c r="AD48" s="394"/>
      <c r="AE48" s="395"/>
      <c r="AF48" s="200"/>
      <c r="AG48" s="201"/>
      <c r="AH48" s="388" t="s">
        <v>278</v>
      </c>
      <c r="AI48" s="389"/>
      <c r="AJ48" s="389"/>
      <c r="AK48" s="389"/>
      <c r="AL48" s="391" t="s">
        <v>292</v>
      </c>
      <c r="AM48" s="391"/>
      <c r="AN48" s="391"/>
      <c r="AO48" s="391"/>
      <c r="AP48" s="393"/>
      <c r="AQ48" s="394"/>
      <c r="AR48" s="394"/>
      <c r="AS48" s="394"/>
      <c r="AT48" s="394"/>
      <c r="AU48" s="394"/>
      <c r="AV48" s="394"/>
      <c r="AW48" s="394"/>
      <c r="AX48" s="394"/>
      <c r="AY48" s="394"/>
      <c r="AZ48" s="394"/>
      <c r="BA48" s="394"/>
      <c r="BB48" s="394"/>
      <c r="BC48" s="394"/>
      <c r="BD48" s="394"/>
      <c r="BE48" s="394"/>
      <c r="BF48" s="394"/>
      <c r="BG48" s="394"/>
      <c r="BH48" s="394"/>
      <c r="BI48" s="394"/>
      <c r="BJ48" s="394"/>
      <c r="BK48" s="394"/>
      <c r="BL48" s="395"/>
    </row>
    <row r="49" spans="1:64" ht="18.75" customHeight="1">
      <c r="A49" s="390"/>
      <c r="B49" s="375"/>
      <c r="C49" s="375"/>
      <c r="D49" s="375"/>
      <c r="E49" s="392"/>
      <c r="F49" s="392"/>
      <c r="G49" s="392"/>
      <c r="H49" s="392"/>
      <c r="I49" s="396"/>
      <c r="J49" s="397"/>
      <c r="K49" s="397"/>
      <c r="L49" s="397"/>
      <c r="M49" s="397"/>
      <c r="N49" s="397"/>
      <c r="O49" s="397"/>
      <c r="P49" s="397"/>
      <c r="Q49" s="397"/>
      <c r="R49" s="397"/>
      <c r="S49" s="397"/>
      <c r="T49" s="397"/>
      <c r="U49" s="397"/>
      <c r="V49" s="397"/>
      <c r="W49" s="397"/>
      <c r="X49" s="397"/>
      <c r="Y49" s="397"/>
      <c r="Z49" s="397"/>
      <c r="AA49" s="397"/>
      <c r="AB49" s="397"/>
      <c r="AC49" s="397"/>
      <c r="AD49" s="397"/>
      <c r="AE49" s="398"/>
      <c r="AF49" s="200"/>
      <c r="AG49" s="201"/>
      <c r="AH49" s="390"/>
      <c r="AI49" s="375"/>
      <c r="AJ49" s="375"/>
      <c r="AK49" s="375"/>
      <c r="AL49" s="392"/>
      <c r="AM49" s="392"/>
      <c r="AN49" s="392"/>
      <c r="AO49" s="392"/>
      <c r="AP49" s="396"/>
      <c r="AQ49" s="397"/>
      <c r="AR49" s="397"/>
      <c r="AS49" s="397"/>
      <c r="AT49" s="397"/>
      <c r="AU49" s="397"/>
      <c r="AV49" s="397"/>
      <c r="AW49" s="397"/>
      <c r="AX49" s="397"/>
      <c r="AY49" s="397"/>
      <c r="AZ49" s="397"/>
      <c r="BA49" s="397"/>
      <c r="BB49" s="397"/>
      <c r="BC49" s="397"/>
      <c r="BD49" s="397"/>
      <c r="BE49" s="397"/>
      <c r="BF49" s="397"/>
      <c r="BG49" s="397"/>
      <c r="BH49" s="397"/>
      <c r="BI49" s="397"/>
      <c r="BJ49" s="397"/>
      <c r="BK49" s="397"/>
      <c r="BL49" s="398"/>
    </row>
    <row r="50" spans="1:64" ht="18.75" customHeight="1">
      <c r="A50" s="385" t="s">
        <v>279</v>
      </c>
      <c r="B50" s="386"/>
      <c r="C50" s="386"/>
      <c r="D50" s="386"/>
      <c r="E50" s="387"/>
      <c r="F50" s="387"/>
      <c r="G50" s="387"/>
      <c r="H50" s="387"/>
      <c r="I50" s="387"/>
      <c r="J50" s="387"/>
      <c r="K50" s="375" t="s">
        <v>280</v>
      </c>
      <c r="L50" s="375"/>
      <c r="M50" s="375"/>
      <c r="N50" s="375"/>
      <c r="O50" s="376" t="str">
        <f>IF(E50="","ﾅﾝﾊﾞｰ入力で選手名自動出力",VLOOKUP(E50,'男子申込入力'!$C$14:$G$53,2,FALSE))</f>
        <v>ﾅﾝﾊﾞｰ入力で選手名自動出力</v>
      </c>
      <c r="P50" s="377"/>
      <c r="Q50" s="377"/>
      <c r="R50" s="377"/>
      <c r="S50" s="377"/>
      <c r="T50" s="377"/>
      <c r="U50" s="377"/>
      <c r="V50" s="377"/>
      <c r="W50" s="377"/>
      <c r="X50" s="377"/>
      <c r="Y50" s="377"/>
      <c r="Z50" s="377"/>
      <c r="AA50" s="377"/>
      <c r="AB50" s="377"/>
      <c r="AC50" s="377"/>
      <c r="AD50" s="377"/>
      <c r="AE50" s="378"/>
      <c r="AF50" s="202"/>
      <c r="AH50" s="385" t="s">
        <v>279</v>
      </c>
      <c r="AI50" s="386"/>
      <c r="AJ50" s="386"/>
      <c r="AK50" s="386"/>
      <c r="AL50" s="387"/>
      <c r="AM50" s="387"/>
      <c r="AN50" s="387"/>
      <c r="AO50" s="387"/>
      <c r="AP50" s="387"/>
      <c r="AQ50" s="387"/>
      <c r="AR50" s="375" t="s">
        <v>280</v>
      </c>
      <c r="AS50" s="375"/>
      <c r="AT50" s="375"/>
      <c r="AU50" s="375"/>
      <c r="AV50" s="376" t="str">
        <f>IF(AL50="","ﾅﾝﾊﾞｰ入力で選手名自動出力",VLOOKUP(AL50,'男子申込入力'!$C$14:$G$53,2,FALSE))</f>
        <v>ﾅﾝﾊﾞｰ入力で選手名自動出力</v>
      </c>
      <c r="AW50" s="377"/>
      <c r="AX50" s="377"/>
      <c r="AY50" s="377"/>
      <c r="AZ50" s="377"/>
      <c r="BA50" s="377"/>
      <c r="BB50" s="377"/>
      <c r="BC50" s="377"/>
      <c r="BD50" s="377"/>
      <c r="BE50" s="377"/>
      <c r="BF50" s="377"/>
      <c r="BG50" s="377"/>
      <c r="BH50" s="377"/>
      <c r="BI50" s="377"/>
      <c r="BJ50" s="377"/>
      <c r="BK50" s="377"/>
      <c r="BL50" s="378"/>
    </row>
    <row r="51" spans="1:64" ht="18.75" customHeight="1">
      <c r="A51" s="385"/>
      <c r="B51" s="386"/>
      <c r="C51" s="386"/>
      <c r="D51" s="386"/>
      <c r="E51" s="387"/>
      <c r="F51" s="387"/>
      <c r="G51" s="387"/>
      <c r="H51" s="387"/>
      <c r="I51" s="387"/>
      <c r="J51" s="387"/>
      <c r="K51" s="375"/>
      <c r="L51" s="375"/>
      <c r="M51" s="375"/>
      <c r="N51" s="375"/>
      <c r="O51" s="379"/>
      <c r="P51" s="380"/>
      <c r="Q51" s="380"/>
      <c r="R51" s="380"/>
      <c r="S51" s="380"/>
      <c r="T51" s="380"/>
      <c r="U51" s="380"/>
      <c r="V51" s="380"/>
      <c r="W51" s="380"/>
      <c r="X51" s="380"/>
      <c r="Y51" s="380"/>
      <c r="Z51" s="380"/>
      <c r="AA51" s="380"/>
      <c r="AB51" s="380"/>
      <c r="AC51" s="380"/>
      <c r="AD51" s="380"/>
      <c r="AE51" s="381"/>
      <c r="AF51" s="202"/>
      <c r="AH51" s="385"/>
      <c r="AI51" s="386"/>
      <c r="AJ51" s="386"/>
      <c r="AK51" s="386"/>
      <c r="AL51" s="387"/>
      <c r="AM51" s="387"/>
      <c r="AN51" s="387"/>
      <c r="AO51" s="387"/>
      <c r="AP51" s="387"/>
      <c r="AQ51" s="387"/>
      <c r="AR51" s="375"/>
      <c r="AS51" s="375"/>
      <c r="AT51" s="375"/>
      <c r="AU51" s="375"/>
      <c r="AV51" s="379"/>
      <c r="AW51" s="380"/>
      <c r="AX51" s="380"/>
      <c r="AY51" s="380"/>
      <c r="AZ51" s="380"/>
      <c r="BA51" s="380"/>
      <c r="BB51" s="380"/>
      <c r="BC51" s="380"/>
      <c r="BD51" s="380"/>
      <c r="BE51" s="380"/>
      <c r="BF51" s="380"/>
      <c r="BG51" s="380"/>
      <c r="BH51" s="380"/>
      <c r="BI51" s="380"/>
      <c r="BJ51" s="380"/>
      <c r="BK51" s="380"/>
      <c r="BL51" s="381"/>
    </row>
    <row r="52" spans="1:64" ht="12" customHeight="1">
      <c r="A52" s="335" t="s">
        <v>281</v>
      </c>
      <c r="B52" s="336"/>
      <c r="C52" s="336"/>
      <c r="D52" s="336"/>
      <c r="E52" s="341">
        <f>IF('男子申込入力'!$H$2="","",'男子申込入力'!$H$2)</f>
      </c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2"/>
      <c r="AF52" s="203"/>
      <c r="AH52" s="335" t="s">
        <v>281</v>
      </c>
      <c r="AI52" s="336"/>
      <c r="AJ52" s="336"/>
      <c r="AK52" s="336"/>
      <c r="AL52" s="341">
        <f>IF('男子申込入力'!$H$2="","",'男子申込入力'!$H$2)</f>
      </c>
      <c r="AM52" s="341"/>
      <c r="AN52" s="341"/>
      <c r="AO52" s="341"/>
      <c r="AP52" s="341"/>
      <c r="AQ52" s="341"/>
      <c r="AR52" s="341"/>
      <c r="AS52" s="341"/>
      <c r="AT52" s="341"/>
      <c r="AU52" s="341"/>
      <c r="AV52" s="341"/>
      <c r="AW52" s="341"/>
      <c r="AX52" s="341"/>
      <c r="AY52" s="341"/>
      <c r="AZ52" s="341"/>
      <c r="BA52" s="341"/>
      <c r="BB52" s="341"/>
      <c r="BC52" s="341"/>
      <c r="BD52" s="341"/>
      <c r="BE52" s="341"/>
      <c r="BF52" s="341"/>
      <c r="BG52" s="341"/>
      <c r="BH52" s="341"/>
      <c r="BI52" s="341"/>
      <c r="BJ52" s="341"/>
      <c r="BK52" s="341"/>
      <c r="BL52" s="342"/>
    </row>
    <row r="53" spans="1:64" ht="12">
      <c r="A53" s="337"/>
      <c r="B53" s="338"/>
      <c r="C53" s="338"/>
      <c r="D53" s="338"/>
      <c r="E53" s="343"/>
      <c r="F53" s="343"/>
      <c r="G53" s="343"/>
      <c r="H53" s="343"/>
      <c r="I53" s="343"/>
      <c r="J53" s="343"/>
      <c r="K53" s="343"/>
      <c r="L53" s="343"/>
      <c r="M53" s="343"/>
      <c r="N53" s="343"/>
      <c r="O53" s="343"/>
      <c r="P53" s="343"/>
      <c r="Q53" s="343"/>
      <c r="R53" s="343"/>
      <c r="S53" s="343"/>
      <c r="T53" s="343"/>
      <c r="U53" s="343"/>
      <c r="V53" s="343"/>
      <c r="W53" s="343"/>
      <c r="X53" s="343"/>
      <c r="Y53" s="343"/>
      <c r="Z53" s="343"/>
      <c r="AA53" s="343"/>
      <c r="AB53" s="343"/>
      <c r="AC53" s="343"/>
      <c r="AD53" s="343"/>
      <c r="AE53" s="344"/>
      <c r="AF53" s="203"/>
      <c r="AH53" s="337"/>
      <c r="AI53" s="338"/>
      <c r="AJ53" s="338"/>
      <c r="AK53" s="338"/>
      <c r="AL53" s="343"/>
      <c r="AM53" s="343"/>
      <c r="AN53" s="343"/>
      <c r="AO53" s="343"/>
      <c r="AP53" s="343"/>
      <c r="AQ53" s="343"/>
      <c r="AR53" s="343"/>
      <c r="AS53" s="343"/>
      <c r="AT53" s="343"/>
      <c r="AU53" s="343"/>
      <c r="AV53" s="343"/>
      <c r="AW53" s="343"/>
      <c r="AX53" s="343"/>
      <c r="AY53" s="343"/>
      <c r="AZ53" s="343"/>
      <c r="BA53" s="343"/>
      <c r="BB53" s="343"/>
      <c r="BC53" s="343"/>
      <c r="BD53" s="343"/>
      <c r="BE53" s="343"/>
      <c r="BF53" s="343"/>
      <c r="BG53" s="343"/>
      <c r="BH53" s="343"/>
      <c r="BI53" s="343"/>
      <c r="BJ53" s="343"/>
      <c r="BK53" s="343"/>
      <c r="BL53" s="344"/>
    </row>
    <row r="54" spans="1:64" ht="12" thickBot="1">
      <c r="A54" s="339"/>
      <c r="B54" s="340"/>
      <c r="C54" s="340"/>
      <c r="D54" s="340"/>
      <c r="E54" s="345"/>
      <c r="F54" s="345"/>
      <c r="G54" s="345"/>
      <c r="H54" s="345"/>
      <c r="I54" s="345"/>
      <c r="J54" s="345"/>
      <c r="K54" s="345"/>
      <c r="L54" s="345"/>
      <c r="M54" s="345"/>
      <c r="N54" s="345"/>
      <c r="O54" s="345"/>
      <c r="P54" s="345"/>
      <c r="Q54" s="345"/>
      <c r="R54" s="345"/>
      <c r="S54" s="345"/>
      <c r="T54" s="345"/>
      <c r="U54" s="345"/>
      <c r="V54" s="345"/>
      <c r="W54" s="345"/>
      <c r="X54" s="345"/>
      <c r="Y54" s="345"/>
      <c r="Z54" s="345"/>
      <c r="AA54" s="345"/>
      <c r="AB54" s="345"/>
      <c r="AC54" s="345"/>
      <c r="AD54" s="345"/>
      <c r="AE54" s="346"/>
      <c r="AF54" s="203"/>
      <c r="AH54" s="339"/>
      <c r="AI54" s="340"/>
      <c r="AJ54" s="340"/>
      <c r="AK54" s="340"/>
      <c r="AL54" s="345"/>
      <c r="AM54" s="345"/>
      <c r="AN54" s="345"/>
      <c r="AO54" s="345"/>
      <c r="AP54" s="345"/>
      <c r="AQ54" s="345"/>
      <c r="AR54" s="345"/>
      <c r="AS54" s="345"/>
      <c r="AT54" s="345"/>
      <c r="AU54" s="345"/>
      <c r="AV54" s="345"/>
      <c r="AW54" s="345"/>
      <c r="AX54" s="345"/>
      <c r="AY54" s="345"/>
      <c r="AZ54" s="345"/>
      <c r="BA54" s="345"/>
      <c r="BB54" s="345"/>
      <c r="BC54" s="345"/>
      <c r="BD54" s="345"/>
      <c r="BE54" s="345"/>
      <c r="BF54" s="345"/>
      <c r="BG54" s="345"/>
      <c r="BH54" s="345"/>
      <c r="BI54" s="345"/>
      <c r="BJ54" s="345"/>
      <c r="BK54" s="345"/>
      <c r="BL54" s="346"/>
    </row>
    <row r="55" spans="1:64" ht="12">
      <c r="A55" s="250"/>
      <c r="B55" s="250"/>
      <c r="C55" s="250"/>
      <c r="D55" s="250"/>
      <c r="E55" s="250"/>
      <c r="F55" s="250"/>
      <c r="G55" s="250"/>
      <c r="H55" s="250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249"/>
      <c r="AA55" s="249"/>
      <c r="AB55" s="249"/>
      <c r="AC55" s="249"/>
      <c r="AD55" s="249"/>
      <c r="AE55" s="249"/>
      <c r="AF55" s="203"/>
      <c r="AH55" s="250"/>
      <c r="AI55" s="250"/>
      <c r="AJ55" s="250"/>
      <c r="AK55" s="250"/>
      <c r="AL55" s="250"/>
      <c r="AM55" s="250"/>
      <c r="AN55" s="250"/>
      <c r="AO55" s="250"/>
      <c r="AP55" s="249"/>
      <c r="AQ55" s="249"/>
      <c r="AR55" s="249"/>
      <c r="AS55" s="249"/>
      <c r="AT55" s="249"/>
      <c r="AU55" s="249"/>
      <c r="AV55" s="249"/>
      <c r="AW55" s="249"/>
      <c r="AX55" s="249"/>
      <c r="AY55" s="249"/>
      <c r="AZ55" s="249"/>
      <c r="BA55" s="249"/>
      <c r="BB55" s="249"/>
      <c r="BC55" s="249"/>
      <c r="BD55" s="249"/>
      <c r="BE55" s="249"/>
      <c r="BF55" s="249"/>
      <c r="BG55" s="249"/>
      <c r="BH55" s="249"/>
      <c r="BI55" s="249"/>
      <c r="BJ55" s="249"/>
      <c r="BK55" s="249"/>
      <c r="BL55" s="249"/>
    </row>
    <row r="56" spans="1:64" ht="12">
      <c r="A56" s="250"/>
      <c r="B56" s="250"/>
      <c r="C56" s="250"/>
      <c r="D56" s="250"/>
      <c r="E56" s="250"/>
      <c r="F56" s="250"/>
      <c r="G56" s="250"/>
      <c r="H56" s="250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/>
      <c r="U56" s="249"/>
      <c r="V56" s="249"/>
      <c r="W56" s="249"/>
      <c r="X56" s="249"/>
      <c r="Y56" s="249"/>
      <c r="Z56" s="249"/>
      <c r="AA56" s="249"/>
      <c r="AB56" s="249"/>
      <c r="AC56" s="249"/>
      <c r="AD56" s="249"/>
      <c r="AE56" s="249"/>
      <c r="AF56" s="203"/>
      <c r="AH56" s="250"/>
      <c r="AI56" s="250"/>
      <c r="AJ56" s="250"/>
      <c r="AK56" s="250"/>
      <c r="AL56" s="250"/>
      <c r="AM56" s="250"/>
      <c r="AN56" s="250"/>
      <c r="AO56" s="250"/>
      <c r="AP56" s="249"/>
      <c r="AQ56" s="249"/>
      <c r="AR56" s="249"/>
      <c r="AS56" s="249"/>
      <c r="AT56" s="249"/>
      <c r="AU56" s="249"/>
      <c r="AV56" s="249"/>
      <c r="AW56" s="249"/>
      <c r="AX56" s="249"/>
      <c r="AY56" s="249"/>
      <c r="AZ56" s="249"/>
      <c r="BA56" s="249"/>
      <c r="BB56" s="249"/>
      <c r="BC56" s="249"/>
      <c r="BD56" s="249"/>
      <c r="BE56" s="249"/>
      <c r="BF56" s="249"/>
      <c r="BG56" s="249"/>
      <c r="BH56" s="249"/>
      <c r="BI56" s="249"/>
      <c r="BJ56" s="249"/>
      <c r="BK56" s="249"/>
      <c r="BL56" s="249"/>
    </row>
    <row r="57" spans="1:64" ht="18.75" customHeight="1">
      <c r="A57" s="251"/>
      <c r="B57" s="251"/>
      <c r="C57" s="251"/>
      <c r="D57" s="251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3"/>
      <c r="W57" s="251"/>
      <c r="X57" s="251"/>
      <c r="Y57" s="251"/>
      <c r="Z57" s="251"/>
      <c r="AA57" s="251"/>
      <c r="AB57" s="251"/>
      <c r="AC57" s="251"/>
      <c r="AD57" s="251"/>
      <c r="AE57" s="251"/>
      <c r="AF57" s="202"/>
      <c r="AH57" s="251"/>
      <c r="AI57" s="251"/>
      <c r="AJ57" s="251"/>
      <c r="AK57" s="251"/>
      <c r="AL57" s="252"/>
      <c r="AM57" s="252"/>
      <c r="AN57" s="252"/>
      <c r="AO57" s="252"/>
      <c r="AP57" s="252"/>
      <c r="AQ57" s="252"/>
      <c r="AR57" s="252"/>
      <c r="AS57" s="252"/>
      <c r="AT57" s="252"/>
      <c r="AU57" s="252"/>
      <c r="AV57" s="252"/>
      <c r="AW57" s="252"/>
      <c r="AX57" s="252"/>
      <c r="AY57" s="252"/>
      <c r="AZ57" s="252"/>
      <c r="BA57" s="252"/>
      <c r="BB57" s="252"/>
      <c r="BC57" s="253"/>
      <c r="BD57" s="251"/>
      <c r="BE57" s="251"/>
      <c r="BF57" s="251"/>
      <c r="BG57" s="251"/>
      <c r="BH57" s="251"/>
      <c r="BI57" s="251"/>
      <c r="BJ57" s="251"/>
      <c r="BK57" s="251"/>
      <c r="BL57" s="251"/>
    </row>
    <row r="58" spans="1:64" ht="18.75" customHeight="1">
      <c r="A58" s="251" t="s">
        <v>293</v>
      </c>
      <c r="B58" s="251"/>
      <c r="C58" s="251"/>
      <c r="D58" s="251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02"/>
      <c r="AH58" s="251" t="s">
        <v>293</v>
      </c>
      <c r="AI58" s="251"/>
      <c r="AJ58" s="251"/>
      <c r="AK58" s="251"/>
      <c r="AL58" s="252"/>
      <c r="AM58" s="252"/>
      <c r="AN58" s="252"/>
      <c r="AO58" s="252"/>
      <c r="AP58" s="252"/>
      <c r="AQ58" s="252"/>
      <c r="AR58" s="252"/>
      <c r="AS58" s="252"/>
      <c r="AT58" s="252"/>
      <c r="AU58" s="252"/>
      <c r="AV58" s="252"/>
      <c r="AW58" s="252"/>
      <c r="AX58" s="252"/>
      <c r="AY58" s="252"/>
      <c r="AZ58" s="252"/>
      <c r="BA58" s="252"/>
      <c r="BB58" s="252"/>
      <c r="BC58" s="251"/>
      <c r="BD58" s="251"/>
      <c r="BE58" s="251"/>
      <c r="BF58" s="251"/>
      <c r="BG58" s="251"/>
      <c r="BH58" s="251"/>
      <c r="BI58" s="251"/>
      <c r="BJ58" s="251"/>
      <c r="BK58" s="251"/>
      <c r="BL58" s="251"/>
    </row>
    <row r="59" spans="1:55" ht="12">
      <c r="A59" s="262" t="s">
        <v>298</v>
      </c>
      <c r="N59" s="204"/>
      <c r="R59" s="204"/>
      <c r="T59" s="204"/>
      <c r="U59" s="204"/>
      <c r="V59" s="204"/>
      <c r="AH59" s="262" t="s">
        <v>298</v>
      </c>
      <c r="AU59" s="204"/>
      <c r="AY59" s="204"/>
      <c r="BA59" s="204"/>
      <c r="BB59" s="204"/>
      <c r="BC59" s="204"/>
    </row>
    <row r="60" spans="1:34" ht="12">
      <c r="A60" s="204"/>
      <c r="AH60" s="204"/>
    </row>
    <row r="61" spans="1:64" ht="9.75" customHeight="1">
      <c r="A61" s="369" t="s">
        <v>295</v>
      </c>
      <c r="B61" s="370"/>
      <c r="C61" s="370"/>
      <c r="D61" s="370"/>
      <c r="E61" s="370"/>
      <c r="F61" s="370"/>
      <c r="G61" s="205" t="s">
        <v>291</v>
      </c>
      <c r="H61" s="206"/>
      <c r="I61" s="206"/>
      <c r="J61" s="206"/>
      <c r="K61" s="206"/>
      <c r="L61" s="206"/>
      <c r="M61" s="207"/>
      <c r="N61" s="363" t="s">
        <v>282</v>
      </c>
      <c r="O61" s="364"/>
      <c r="P61" s="365"/>
      <c r="Q61" s="349"/>
      <c r="R61" s="350"/>
      <c r="S61" s="350"/>
      <c r="T61" s="350"/>
      <c r="U61" s="350"/>
      <c r="V61" s="351"/>
      <c r="W61" s="330" t="s">
        <v>284</v>
      </c>
      <c r="X61" s="331"/>
      <c r="Y61" s="355"/>
      <c r="Z61" s="357"/>
      <c r="AA61" s="358"/>
      <c r="AB61" s="358"/>
      <c r="AC61" s="358"/>
      <c r="AD61" s="358"/>
      <c r="AE61" s="359"/>
      <c r="AH61" s="369" t="s">
        <v>295</v>
      </c>
      <c r="AI61" s="370"/>
      <c r="AJ61" s="370"/>
      <c r="AK61" s="370"/>
      <c r="AL61" s="370"/>
      <c r="AM61" s="370"/>
      <c r="AN61" s="205" t="s">
        <v>291</v>
      </c>
      <c r="AO61" s="206"/>
      <c r="AP61" s="206"/>
      <c r="AQ61" s="206"/>
      <c r="AR61" s="206"/>
      <c r="AS61" s="206"/>
      <c r="AT61" s="207"/>
      <c r="AU61" s="363" t="s">
        <v>282</v>
      </c>
      <c r="AV61" s="364"/>
      <c r="AW61" s="365"/>
      <c r="AX61" s="349"/>
      <c r="AY61" s="350"/>
      <c r="AZ61" s="350"/>
      <c r="BA61" s="350"/>
      <c r="BB61" s="350"/>
      <c r="BC61" s="351"/>
      <c r="BD61" s="330" t="s">
        <v>284</v>
      </c>
      <c r="BE61" s="331"/>
      <c r="BF61" s="355"/>
      <c r="BG61" s="357"/>
      <c r="BH61" s="358"/>
      <c r="BI61" s="358"/>
      <c r="BJ61" s="358"/>
      <c r="BK61" s="358"/>
      <c r="BL61" s="359"/>
    </row>
    <row r="62" spans="1:64" ht="9.75" customHeight="1">
      <c r="A62" s="371"/>
      <c r="B62" s="372"/>
      <c r="C62" s="372"/>
      <c r="D62" s="372"/>
      <c r="E62" s="372"/>
      <c r="F62" s="372"/>
      <c r="G62" s="256"/>
      <c r="H62" s="257"/>
      <c r="I62" s="257"/>
      <c r="J62" s="257"/>
      <c r="K62" s="257"/>
      <c r="L62" s="257"/>
      <c r="M62" s="258"/>
      <c r="N62" s="366"/>
      <c r="O62" s="367"/>
      <c r="P62" s="368"/>
      <c r="Q62" s="352"/>
      <c r="R62" s="353"/>
      <c r="S62" s="353"/>
      <c r="T62" s="353"/>
      <c r="U62" s="353"/>
      <c r="V62" s="354"/>
      <c r="W62" s="382"/>
      <c r="X62" s="383"/>
      <c r="Y62" s="384"/>
      <c r="Z62" s="360"/>
      <c r="AA62" s="361"/>
      <c r="AB62" s="361"/>
      <c r="AC62" s="361"/>
      <c r="AD62" s="361"/>
      <c r="AE62" s="362"/>
      <c r="AH62" s="371"/>
      <c r="AI62" s="372"/>
      <c r="AJ62" s="372"/>
      <c r="AK62" s="372"/>
      <c r="AL62" s="372"/>
      <c r="AM62" s="372"/>
      <c r="AN62" s="256"/>
      <c r="AO62" s="257"/>
      <c r="AP62" s="257"/>
      <c r="AQ62" s="257"/>
      <c r="AR62" s="257"/>
      <c r="AS62" s="257"/>
      <c r="AT62" s="258"/>
      <c r="AU62" s="366"/>
      <c r="AV62" s="367"/>
      <c r="AW62" s="368"/>
      <c r="AX62" s="352"/>
      <c r="AY62" s="353"/>
      <c r="AZ62" s="353"/>
      <c r="BA62" s="353"/>
      <c r="BB62" s="353"/>
      <c r="BC62" s="354"/>
      <c r="BD62" s="382"/>
      <c r="BE62" s="383"/>
      <c r="BF62" s="384"/>
      <c r="BG62" s="360"/>
      <c r="BH62" s="361"/>
      <c r="BI62" s="361"/>
      <c r="BJ62" s="361"/>
      <c r="BK62" s="361"/>
      <c r="BL62" s="362"/>
    </row>
    <row r="63" spans="1:64" ht="9.75" customHeight="1">
      <c r="A63" s="371"/>
      <c r="B63" s="372"/>
      <c r="C63" s="372"/>
      <c r="D63" s="372"/>
      <c r="E63" s="372"/>
      <c r="F63" s="372"/>
      <c r="G63" s="256"/>
      <c r="H63" s="257"/>
      <c r="I63" s="257"/>
      <c r="J63" s="257"/>
      <c r="K63" s="257"/>
      <c r="L63" s="257"/>
      <c r="M63" s="258"/>
      <c r="N63" s="363" t="s">
        <v>283</v>
      </c>
      <c r="O63" s="364"/>
      <c r="P63" s="365"/>
      <c r="Q63" s="349"/>
      <c r="R63" s="350"/>
      <c r="S63" s="350"/>
      <c r="T63" s="350"/>
      <c r="U63" s="350"/>
      <c r="V63" s="351"/>
      <c r="W63" s="333"/>
      <c r="X63" s="333"/>
      <c r="Y63" s="333"/>
      <c r="Z63" s="334"/>
      <c r="AA63" s="334"/>
      <c r="AB63" s="334"/>
      <c r="AC63" s="334"/>
      <c r="AD63" s="334"/>
      <c r="AE63" s="334"/>
      <c r="AH63" s="371"/>
      <c r="AI63" s="372"/>
      <c r="AJ63" s="372"/>
      <c r="AK63" s="372"/>
      <c r="AL63" s="372"/>
      <c r="AM63" s="372"/>
      <c r="AN63" s="256"/>
      <c r="AO63" s="257"/>
      <c r="AP63" s="257"/>
      <c r="AQ63" s="257"/>
      <c r="AR63" s="257"/>
      <c r="AS63" s="257"/>
      <c r="AT63" s="258"/>
      <c r="AU63" s="363" t="s">
        <v>283</v>
      </c>
      <c r="AV63" s="364"/>
      <c r="AW63" s="365"/>
      <c r="AX63" s="349"/>
      <c r="AY63" s="350"/>
      <c r="AZ63" s="350"/>
      <c r="BA63" s="350"/>
      <c r="BB63" s="350"/>
      <c r="BC63" s="351"/>
      <c r="BD63" s="333"/>
      <c r="BE63" s="333"/>
      <c r="BF63" s="333"/>
      <c r="BG63" s="334"/>
      <c r="BH63" s="334"/>
      <c r="BI63" s="334"/>
      <c r="BJ63" s="334"/>
      <c r="BK63" s="334"/>
      <c r="BL63" s="334"/>
    </row>
    <row r="64" spans="1:64" ht="9.75" customHeight="1">
      <c r="A64" s="373"/>
      <c r="B64" s="374"/>
      <c r="C64" s="374"/>
      <c r="D64" s="374"/>
      <c r="E64" s="374"/>
      <c r="F64" s="374"/>
      <c r="G64" s="259"/>
      <c r="H64" s="260"/>
      <c r="I64" s="260"/>
      <c r="J64" s="260"/>
      <c r="K64" s="260"/>
      <c r="L64" s="260"/>
      <c r="M64" s="261"/>
      <c r="N64" s="366"/>
      <c r="O64" s="367"/>
      <c r="P64" s="368"/>
      <c r="Q64" s="352"/>
      <c r="R64" s="353"/>
      <c r="S64" s="353"/>
      <c r="T64" s="353"/>
      <c r="U64" s="353"/>
      <c r="V64" s="354"/>
      <c r="W64" s="333"/>
      <c r="X64" s="333"/>
      <c r="Y64" s="333"/>
      <c r="Z64" s="334"/>
      <c r="AA64" s="334"/>
      <c r="AB64" s="334"/>
      <c r="AC64" s="334"/>
      <c r="AD64" s="334"/>
      <c r="AE64" s="334"/>
      <c r="AH64" s="373"/>
      <c r="AI64" s="374"/>
      <c r="AJ64" s="374"/>
      <c r="AK64" s="374"/>
      <c r="AL64" s="374"/>
      <c r="AM64" s="374"/>
      <c r="AN64" s="259"/>
      <c r="AO64" s="260"/>
      <c r="AP64" s="260"/>
      <c r="AQ64" s="260"/>
      <c r="AR64" s="260"/>
      <c r="AS64" s="260"/>
      <c r="AT64" s="261"/>
      <c r="AU64" s="366"/>
      <c r="AV64" s="367"/>
      <c r="AW64" s="368"/>
      <c r="AX64" s="352"/>
      <c r="AY64" s="353"/>
      <c r="AZ64" s="353"/>
      <c r="BA64" s="353"/>
      <c r="BB64" s="353"/>
      <c r="BC64" s="354"/>
      <c r="BD64" s="333"/>
      <c r="BE64" s="333"/>
      <c r="BF64" s="333"/>
      <c r="BG64" s="334"/>
      <c r="BH64" s="334"/>
      <c r="BI64" s="334"/>
      <c r="BJ64" s="334"/>
      <c r="BK64" s="334"/>
      <c r="BL64" s="334"/>
    </row>
    <row r="65" spans="1:64" ht="9.75" customHeight="1">
      <c r="A65" s="369" t="s">
        <v>294</v>
      </c>
      <c r="B65" s="370"/>
      <c r="C65" s="370"/>
      <c r="D65" s="370"/>
      <c r="E65" s="370"/>
      <c r="F65" s="370"/>
      <c r="G65" s="205" t="s">
        <v>291</v>
      </c>
      <c r="H65" s="206"/>
      <c r="I65" s="206"/>
      <c r="J65" s="206"/>
      <c r="K65" s="206"/>
      <c r="L65" s="206"/>
      <c r="M65" s="207"/>
      <c r="N65" s="347" t="s">
        <v>282</v>
      </c>
      <c r="O65" s="348"/>
      <c r="P65" s="348"/>
      <c r="Q65" s="349"/>
      <c r="R65" s="350"/>
      <c r="S65" s="350"/>
      <c r="T65" s="350"/>
      <c r="U65" s="350"/>
      <c r="V65" s="351"/>
      <c r="W65" s="330" t="s">
        <v>284</v>
      </c>
      <c r="X65" s="331"/>
      <c r="Y65" s="355"/>
      <c r="Z65" s="357"/>
      <c r="AA65" s="358"/>
      <c r="AB65" s="358"/>
      <c r="AC65" s="358"/>
      <c r="AD65" s="358"/>
      <c r="AE65" s="359"/>
      <c r="AH65" s="369" t="s">
        <v>294</v>
      </c>
      <c r="AI65" s="370"/>
      <c r="AJ65" s="370"/>
      <c r="AK65" s="370"/>
      <c r="AL65" s="370"/>
      <c r="AM65" s="370"/>
      <c r="AN65" s="205" t="s">
        <v>291</v>
      </c>
      <c r="AO65" s="206"/>
      <c r="AP65" s="206"/>
      <c r="AQ65" s="206"/>
      <c r="AR65" s="206"/>
      <c r="AS65" s="206"/>
      <c r="AT65" s="207"/>
      <c r="AU65" s="347" t="s">
        <v>282</v>
      </c>
      <c r="AV65" s="348"/>
      <c r="AW65" s="348"/>
      <c r="AX65" s="349"/>
      <c r="AY65" s="350"/>
      <c r="AZ65" s="350"/>
      <c r="BA65" s="350"/>
      <c r="BB65" s="350"/>
      <c r="BC65" s="351"/>
      <c r="BD65" s="330" t="s">
        <v>284</v>
      </c>
      <c r="BE65" s="331"/>
      <c r="BF65" s="355"/>
      <c r="BG65" s="357"/>
      <c r="BH65" s="358"/>
      <c r="BI65" s="358"/>
      <c r="BJ65" s="358"/>
      <c r="BK65" s="358"/>
      <c r="BL65" s="359"/>
    </row>
    <row r="66" spans="1:64" ht="9.75" customHeight="1">
      <c r="A66" s="371"/>
      <c r="B66" s="372"/>
      <c r="C66" s="372"/>
      <c r="D66" s="372"/>
      <c r="E66" s="372"/>
      <c r="F66" s="372"/>
      <c r="G66" s="256"/>
      <c r="H66" s="257"/>
      <c r="I66" s="257"/>
      <c r="J66" s="257"/>
      <c r="K66" s="257"/>
      <c r="L66" s="257"/>
      <c r="M66" s="258"/>
      <c r="N66" s="348"/>
      <c r="O66" s="348"/>
      <c r="P66" s="348"/>
      <c r="Q66" s="352"/>
      <c r="R66" s="353"/>
      <c r="S66" s="353"/>
      <c r="T66" s="353"/>
      <c r="U66" s="353"/>
      <c r="V66" s="354"/>
      <c r="W66" s="332"/>
      <c r="X66" s="333"/>
      <c r="Y66" s="356"/>
      <c r="Z66" s="360"/>
      <c r="AA66" s="361"/>
      <c r="AB66" s="361"/>
      <c r="AC66" s="361"/>
      <c r="AD66" s="361"/>
      <c r="AE66" s="362"/>
      <c r="AH66" s="371"/>
      <c r="AI66" s="372"/>
      <c r="AJ66" s="372"/>
      <c r="AK66" s="372"/>
      <c r="AL66" s="372"/>
      <c r="AM66" s="372"/>
      <c r="AN66" s="256"/>
      <c r="AO66" s="257"/>
      <c r="AP66" s="257"/>
      <c r="AQ66" s="257"/>
      <c r="AR66" s="257"/>
      <c r="AS66" s="257"/>
      <c r="AT66" s="258"/>
      <c r="AU66" s="348"/>
      <c r="AV66" s="348"/>
      <c r="AW66" s="348"/>
      <c r="AX66" s="352"/>
      <c r="AY66" s="353"/>
      <c r="AZ66" s="353"/>
      <c r="BA66" s="353"/>
      <c r="BB66" s="353"/>
      <c r="BC66" s="354"/>
      <c r="BD66" s="332"/>
      <c r="BE66" s="333"/>
      <c r="BF66" s="356"/>
      <c r="BG66" s="360"/>
      <c r="BH66" s="361"/>
      <c r="BI66" s="361"/>
      <c r="BJ66" s="361"/>
      <c r="BK66" s="361"/>
      <c r="BL66" s="362"/>
    </row>
    <row r="67" spans="1:64" ht="9.75" customHeight="1">
      <c r="A67" s="371"/>
      <c r="B67" s="372"/>
      <c r="C67" s="372"/>
      <c r="D67" s="372"/>
      <c r="E67" s="372"/>
      <c r="F67" s="372"/>
      <c r="G67" s="256"/>
      <c r="H67" s="257"/>
      <c r="I67" s="257"/>
      <c r="J67" s="257"/>
      <c r="K67" s="257"/>
      <c r="L67" s="257"/>
      <c r="M67" s="258"/>
      <c r="N67" s="347" t="s">
        <v>283</v>
      </c>
      <c r="O67" s="348"/>
      <c r="P67" s="348"/>
      <c r="Q67" s="349"/>
      <c r="R67" s="350"/>
      <c r="S67" s="350"/>
      <c r="T67" s="350"/>
      <c r="U67" s="350"/>
      <c r="V67" s="350"/>
      <c r="W67" s="330"/>
      <c r="X67" s="331"/>
      <c r="Y67" s="331"/>
      <c r="Z67" s="334"/>
      <c r="AA67" s="334"/>
      <c r="AB67" s="334"/>
      <c r="AC67" s="334"/>
      <c r="AD67" s="334"/>
      <c r="AE67" s="334"/>
      <c r="AH67" s="371"/>
      <c r="AI67" s="372"/>
      <c r="AJ67" s="372"/>
      <c r="AK67" s="372"/>
      <c r="AL67" s="372"/>
      <c r="AM67" s="372"/>
      <c r="AN67" s="256"/>
      <c r="AO67" s="257"/>
      <c r="AP67" s="257"/>
      <c r="AQ67" s="257"/>
      <c r="AR67" s="257"/>
      <c r="AS67" s="257"/>
      <c r="AT67" s="258"/>
      <c r="AU67" s="347" t="s">
        <v>283</v>
      </c>
      <c r="AV67" s="348"/>
      <c r="AW67" s="348"/>
      <c r="AX67" s="349"/>
      <c r="AY67" s="350"/>
      <c r="AZ67" s="350"/>
      <c r="BA67" s="350"/>
      <c r="BB67" s="350"/>
      <c r="BC67" s="350"/>
      <c r="BD67" s="330"/>
      <c r="BE67" s="331"/>
      <c r="BF67" s="331"/>
      <c r="BG67" s="334"/>
      <c r="BH67" s="334"/>
      <c r="BI67" s="334"/>
      <c r="BJ67" s="334"/>
      <c r="BK67" s="334"/>
      <c r="BL67" s="334"/>
    </row>
    <row r="68" spans="1:64" ht="9.75" customHeight="1">
      <c r="A68" s="373"/>
      <c r="B68" s="374"/>
      <c r="C68" s="374"/>
      <c r="D68" s="374"/>
      <c r="E68" s="374"/>
      <c r="F68" s="374"/>
      <c r="G68" s="259"/>
      <c r="H68" s="260"/>
      <c r="I68" s="260"/>
      <c r="J68" s="260"/>
      <c r="K68" s="260"/>
      <c r="L68" s="260"/>
      <c r="M68" s="261"/>
      <c r="N68" s="348"/>
      <c r="O68" s="348"/>
      <c r="P68" s="348"/>
      <c r="Q68" s="352"/>
      <c r="R68" s="353"/>
      <c r="S68" s="353"/>
      <c r="T68" s="353"/>
      <c r="U68" s="353"/>
      <c r="V68" s="353"/>
      <c r="W68" s="332"/>
      <c r="X68" s="333"/>
      <c r="Y68" s="333"/>
      <c r="Z68" s="334"/>
      <c r="AA68" s="334"/>
      <c r="AB68" s="334"/>
      <c r="AC68" s="334"/>
      <c r="AD68" s="334"/>
      <c r="AE68" s="334"/>
      <c r="AH68" s="373"/>
      <c r="AI68" s="374"/>
      <c r="AJ68" s="374"/>
      <c r="AK68" s="374"/>
      <c r="AL68" s="374"/>
      <c r="AM68" s="374"/>
      <c r="AN68" s="259"/>
      <c r="AO68" s="260"/>
      <c r="AP68" s="260"/>
      <c r="AQ68" s="260"/>
      <c r="AR68" s="260"/>
      <c r="AS68" s="260"/>
      <c r="AT68" s="261"/>
      <c r="AU68" s="348"/>
      <c r="AV68" s="348"/>
      <c r="AW68" s="348"/>
      <c r="AX68" s="352"/>
      <c r="AY68" s="353"/>
      <c r="AZ68" s="353"/>
      <c r="BA68" s="353"/>
      <c r="BB68" s="353"/>
      <c r="BC68" s="353"/>
      <c r="BD68" s="332"/>
      <c r="BE68" s="333"/>
      <c r="BF68" s="333"/>
      <c r="BG68" s="334"/>
      <c r="BH68" s="334"/>
      <c r="BI68" s="334"/>
      <c r="BJ68" s="334"/>
      <c r="BK68" s="334"/>
      <c r="BL68" s="334"/>
    </row>
    <row r="69" spans="1:64" ht="18.75" customHeight="1">
      <c r="A69" s="208"/>
      <c r="B69" s="208"/>
      <c r="AF69" s="209"/>
      <c r="AG69" s="210"/>
      <c r="BK69" s="208"/>
      <c r="BL69" s="208"/>
    </row>
    <row r="70" spans="1:64" ht="18.75" customHeight="1">
      <c r="A70" s="211"/>
      <c r="B70" s="211"/>
      <c r="AF70" s="212"/>
      <c r="AG70" s="213"/>
      <c r="BK70" s="211"/>
      <c r="BL70" s="211"/>
    </row>
    <row r="71" spans="1:64" ht="18.75" customHeight="1" thickBot="1">
      <c r="A71" s="254" t="s">
        <v>308</v>
      </c>
      <c r="B71" s="251"/>
      <c r="C71" s="251"/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5"/>
      <c r="Z71" s="251"/>
      <c r="AA71" s="251"/>
      <c r="AB71" s="255" t="s">
        <v>277</v>
      </c>
      <c r="AC71" s="251"/>
      <c r="AD71" s="251"/>
      <c r="AE71" s="251"/>
      <c r="AF71" s="214"/>
      <c r="AH71" s="254" t="s">
        <v>308</v>
      </c>
      <c r="AI71" s="251"/>
      <c r="AJ71" s="251"/>
      <c r="AK71" s="251"/>
      <c r="AL71" s="251"/>
      <c r="AM71" s="251"/>
      <c r="AN71" s="251"/>
      <c r="AO71" s="251"/>
      <c r="AP71" s="251"/>
      <c r="AQ71" s="251"/>
      <c r="AR71" s="251"/>
      <c r="AS71" s="251"/>
      <c r="AT71" s="251"/>
      <c r="AU71" s="251"/>
      <c r="AV71" s="251"/>
      <c r="AW71" s="251"/>
      <c r="AX71" s="251"/>
      <c r="AY71" s="251"/>
      <c r="AZ71" s="251"/>
      <c r="BA71" s="251"/>
      <c r="BB71" s="251"/>
      <c r="BC71" s="251"/>
      <c r="BD71" s="251"/>
      <c r="BE71" s="251"/>
      <c r="BF71" s="255"/>
      <c r="BG71" s="251"/>
      <c r="BH71" s="251"/>
      <c r="BI71" s="255" t="s">
        <v>277</v>
      </c>
      <c r="BJ71" s="251"/>
      <c r="BK71" s="251"/>
      <c r="BL71" s="251"/>
    </row>
    <row r="72" spans="1:64" ht="18.75" customHeight="1">
      <c r="A72" s="388" t="s">
        <v>278</v>
      </c>
      <c r="B72" s="389"/>
      <c r="C72" s="389"/>
      <c r="D72" s="389"/>
      <c r="E72" s="391" t="s">
        <v>292</v>
      </c>
      <c r="F72" s="391"/>
      <c r="G72" s="391"/>
      <c r="H72" s="391"/>
      <c r="I72" s="393"/>
      <c r="J72" s="394"/>
      <c r="K72" s="394"/>
      <c r="L72" s="394"/>
      <c r="M72" s="394"/>
      <c r="N72" s="394"/>
      <c r="O72" s="394"/>
      <c r="P72" s="394"/>
      <c r="Q72" s="394"/>
      <c r="R72" s="394"/>
      <c r="S72" s="394"/>
      <c r="T72" s="394"/>
      <c r="U72" s="394"/>
      <c r="V72" s="394"/>
      <c r="W72" s="394"/>
      <c r="X72" s="394"/>
      <c r="Y72" s="394"/>
      <c r="Z72" s="394"/>
      <c r="AA72" s="394"/>
      <c r="AB72" s="394"/>
      <c r="AC72" s="394"/>
      <c r="AD72" s="394"/>
      <c r="AE72" s="395"/>
      <c r="AF72" s="200"/>
      <c r="AG72" s="201"/>
      <c r="AH72" s="388" t="s">
        <v>278</v>
      </c>
      <c r="AI72" s="389"/>
      <c r="AJ72" s="389"/>
      <c r="AK72" s="389"/>
      <c r="AL72" s="391" t="s">
        <v>292</v>
      </c>
      <c r="AM72" s="391"/>
      <c r="AN72" s="391"/>
      <c r="AO72" s="391"/>
      <c r="AP72" s="393"/>
      <c r="AQ72" s="394"/>
      <c r="AR72" s="394"/>
      <c r="AS72" s="394"/>
      <c r="AT72" s="394"/>
      <c r="AU72" s="394"/>
      <c r="AV72" s="394"/>
      <c r="AW72" s="394"/>
      <c r="AX72" s="394"/>
      <c r="AY72" s="394"/>
      <c r="AZ72" s="394"/>
      <c r="BA72" s="394"/>
      <c r="BB72" s="394"/>
      <c r="BC72" s="394"/>
      <c r="BD72" s="394"/>
      <c r="BE72" s="394"/>
      <c r="BF72" s="394"/>
      <c r="BG72" s="394"/>
      <c r="BH72" s="394"/>
      <c r="BI72" s="394"/>
      <c r="BJ72" s="394"/>
      <c r="BK72" s="394"/>
      <c r="BL72" s="395"/>
    </row>
    <row r="73" spans="1:64" ht="18.75" customHeight="1">
      <c r="A73" s="390"/>
      <c r="B73" s="375"/>
      <c r="C73" s="375"/>
      <c r="D73" s="375"/>
      <c r="E73" s="392"/>
      <c r="F73" s="392"/>
      <c r="G73" s="392"/>
      <c r="H73" s="392"/>
      <c r="I73" s="396"/>
      <c r="J73" s="397"/>
      <c r="K73" s="397"/>
      <c r="L73" s="397"/>
      <c r="M73" s="397"/>
      <c r="N73" s="397"/>
      <c r="O73" s="397"/>
      <c r="P73" s="397"/>
      <c r="Q73" s="397"/>
      <c r="R73" s="397"/>
      <c r="S73" s="397"/>
      <c r="T73" s="397"/>
      <c r="U73" s="397"/>
      <c r="V73" s="397"/>
      <c r="W73" s="397"/>
      <c r="X73" s="397"/>
      <c r="Y73" s="397"/>
      <c r="Z73" s="397"/>
      <c r="AA73" s="397"/>
      <c r="AB73" s="397"/>
      <c r="AC73" s="397"/>
      <c r="AD73" s="397"/>
      <c r="AE73" s="398"/>
      <c r="AF73" s="200"/>
      <c r="AG73" s="201"/>
      <c r="AH73" s="390"/>
      <c r="AI73" s="375"/>
      <c r="AJ73" s="375"/>
      <c r="AK73" s="375"/>
      <c r="AL73" s="392"/>
      <c r="AM73" s="392"/>
      <c r="AN73" s="392"/>
      <c r="AO73" s="392"/>
      <c r="AP73" s="396"/>
      <c r="AQ73" s="397"/>
      <c r="AR73" s="397"/>
      <c r="AS73" s="397"/>
      <c r="AT73" s="397"/>
      <c r="AU73" s="397"/>
      <c r="AV73" s="397"/>
      <c r="AW73" s="397"/>
      <c r="AX73" s="397"/>
      <c r="AY73" s="397"/>
      <c r="AZ73" s="397"/>
      <c r="BA73" s="397"/>
      <c r="BB73" s="397"/>
      <c r="BC73" s="397"/>
      <c r="BD73" s="397"/>
      <c r="BE73" s="397"/>
      <c r="BF73" s="397"/>
      <c r="BG73" s="397"/>
      <c r="BH73" s="397"/>
      <c r="BI73" s="397"/>
      <c r="BJ73" s="397"/>
      <c r="BK73" s="397"/>
      <c r="BL73" s="398"/>
    </row>
    <row r="74" spans="1:64" ht="18.75" customHeight="1">
      <c r="A74" s="385" t="s">
        <v>279</v>
      </c>
      <c r="B74" s="386"/>
      <c r="C74" s="386"/>
      <c r="D74" s="386"/>
      <c r="E74" s="387"/>
      <c r="F74" s="387"/>
      <c r="G74" s="387"/>
      <c r="H74" s="387"/>
      <c r="I74" s="387"/>
      <c r="J74" s="387"/>
      <c r="K74" s="375" t="s">
        <v>280</v>
      </c>
      <c r="L74" s="375"/>
      <c r="M74" s="375"/>
      <c r="N74" s="375"/>
      <c r="O74" s="376" t="str">
        <f>IF(E74="","ﾅﾝﾊﾞｰ入力で選手名自動出力",VLOOKUP(E74,'男子申込入力'!$C$14:$G$53,2,FALSE))</f>
        <v>ﾅﾝﾊﾞｰ入力で選手名自動出力</v>
      </c>
      <c r="P74" s="377"/>
      <c r="Q74" s="377"/>
      <c r="R74" s="377"/>
      <c r="S74" s="377"/>
      <c r="T74" s="377"/>
      <c r="U74" s="377"/>
      <c r="V74" s="377"/>
      <c r="W74" s="377"/>
      <c r="X74" s="377"/>
      <c r="Y74" s="377"/>
      <c r="Z74" s="377"/>
      <c r="AA74" s="377"/>
      <c r="AB74" s="377"/>
      <c r="AC74" s="377"/>
      <c r="AD74" s="377"/>
      <c r="AE74" s="378"/>
      <c r="AF74" s="202"/>
      <c r="AH74" s="385" t="s">
        <v>279</v>
      </c>
      <c r="AI74" s="386"/>
      <c r="AJ74" s="386"/>
      <c r="AK74" s="386"/>
      <c r="AL74" s="387"/>
      <c r="AM74" s="387"/>
      <c r="AN74" s="387"/>
      <c r="AO74" s="387"/>
      <c r="AP74" s="387"/>
      <c r="AQ74" s="387"/>
      <c r="AR74" s="375" t="s">
        <v>280</v>
      </c>
      <c r="AS74" s="375"/>
      <c r="AT74" s="375"/>
      <c r="AU74" s="375"/>
      <c r="AV74" s="376" t="str">
        <f>IF(AL74="","ﾅﾝﾊﾞｰ入力で選手名自動出力",VLOOKUP(AL74,'男子申込入力'!$C$14:$G$53,2,FALSE))</f>
        <v>ﾅﾝﾊﾞｰ入力で選手名自動出力</v>
      </c>
      <c r="AW74" s="377"/>
      <c r="AX74" s="377"/>
      <c r="AY74" s="377"/>
      <c r="AZ74" s="377"/>
      <c r="BA74" s="377"/>
      <c r="BB74" s="377"/>
      <c r="BC74" s="377"/>
      <c r="BD74" s="377"/>
      <c r="BE74" s="377"/>
      <c r="BF74" s="377"/>
      <c r="BG74" s="377"/>
      <c r="BH74" s="377"/>
      <c r="BI74" s="377"/>
      <c r="BJ74" s="377"/>
      <c r="BK74" s="377"/>
      <c r="BL74" s="378"/>
    </row>
    <row r="75" spans="1:64" ht="18.75" customHeight="1">
      <c r="A75" s="385"/>
      <c r="B75" s="386"/>
      <c r="C75" s="386"/>
      <c r="D75" s="386"/>
      <c r="E75" s="387"/>
      <c r="F75" s="387"/>
      <c r="G75" s="387"/>
      <c r="H75" s="387"/>
      <c r="I75" s="387"/>
      <c r="J75" s="387"/>
      <c r="K75" s="375"/>
      <c r="L75" s="375"/>
      <c r="M75" s="375"/>
      <c r="N75" s="375"/>
      <c r="O75" s="379"/>
      <c r="P75" s="380"/>
      <c r="Q75" s="380"/>
      <c r="R75" s="380"/>
      <c r="S75" s="380"/>
      <c r="T75" s="380"/>
      <c r="U75" s="380"/>
      <c r="V75" s="380"/>
      <c r="W75" s="380"/>
      <c r="X75" s="380"/>
      <c r="Y75" s="380"/>
      <c r="Z75" s="380"/>
      <c r="AA75" s="380"/>
      <c r="AB75" s="380"/>
      <c r="AC75" s="380"/>
      <c r="AD75" s="380"/>
      <c r="AE75" s="381"/>
      <c r="AF75" s="202"/>
      <c r="AH75" s="385"/>
      <c r="AI75" s="386"/>
      <c r="AJ75" s="386"/>
      <c r="AK75" s="386"/>
      <c r="AL75" s="387"/>
      <c r="AM75" s="387"/>
      <c r="AN75" s="387"/>
      <c r="AO75" s="387"/>
      <c r="AP75" s="387"/>
      <c r="AQ75" s="387"/>
      <c r="AR75" s="375"/>
      <c r="AS75" s="375"/>
      <c r="AT75" s="375"/>
      <c r="AU75" s="375"/>
      <c r="AV75" s="379"/>
      <c r="AW75" s="380"/>
      <c r="AX75" s="380"/>
      <c r="AY75" s="380"/>
      <c r="AZ75" s="380"/>
      <c r="BA75" s="380"/>
      <c r="BB75" s="380"/>
      <c r="BC75" s="380"/>
      <c r="BD75" s="380"/>
      <c r="BE75" s="380"/>
      <c r="BF75" s="380"/>
      <c r="BG75" s="380"/>
      <c r="BH75" s="380"/>
      <c r="BI75" s="380"/>
      <c r="BJ75" s="380"/>
      <c r="BK75" s="380"/>
      <c r="BL75" s="381"/>
    </row>
    <row r="76" spans="1:64" ht="12" customHeight="1">
      <c r="A76" s="335" t="s">
        <v>281</v>
      </c>
      <c r="B76" s="336"/>
      <c r="C76" s="336"/>
      <c r="D76" s="336"/>
      <c r="E76" s="341">
        <f>IF('男子申込入力'!$H$2="","",'男子申込入力'!$H$2)</f>
      </c>
      <c r="F76" s="341"/>
      <c r="G76" s="341"/>
      <c r="H76" s="341"/>
      <c r="I76" s="341"/>
      <c r="J76" s="341"/>
      <c r="K76" s="341"/>
      <c r="L76" s="341"/>
      <c r="M76" s="341"/>
      <c r="N76" s="341"/>
      <c r="O76" s="341"/>
      <c r="P76" s="341"/>
      <c r="Q76" s="341"/>
      <c r="R76" s="341"/>
      <c r="S76" s="341"/>
      <c r="T76" s="341"/>
      <c r="U76" s="341"/>
      <c r="V76" s="341"/>
      <c r="W76" s="341"/>
      <c r="X76" s="341"/>
      <c r="Y76" s="341"/>
      <c r="Z76" s="341"/>
      <c r="AA76" s="341"/>
      <c r="AB76" s="341"/>
      <c r="AC76" s="341"/>
      <c r="AD76" s="341"/>
      <c r="AE76" s="342"/>
      <c r="AF76" s="203"/>
      <c r="AH76" s="335" t="s">
        <v>281</v>
      </c>
      <c r="AI76" s="336"/>
      <c r="AJ76" s="336"/>
      <c r="AK76" s="336"/>
      <c r="AL76" s="341">
        <f>IF('男子申込入力'!$H$2="","",'男子申込入力'!$H$2)</f>
      </c>
      <c r="AM76" s="341"/>
      <c r="AN76" s="341"/>
      <c r="AO76" s="341"/>
      <c r="AP76" s="341"/>
      <c r="AQ76" s="341"/>
      <c r="AR76" s="341"/>
      <c r="AS76" s="341"/>
      <c r="AT76" s="341"/>
      <c r="AU76" s="341"/>
      <c r="AV76" s="341"/>
      <c r="AW76" s="341"/>
      <c r="AX76" s="341"/>
      <c r="AY76" s="341"/>
      <c r="AZ76" s="341"/>
      <c r="BA76" s="341"/>
      <c r="BB76" s="341"/>
      <c r="BC76" s="341"/>
      <c r="BD76" s="341"/>
      <c r="BE76" s="341"/>
      <c r="BF76" s="341"/>
      <c r="BG76" s="341"/>
      <c r="BH76" s="341"/>
      <c r="BI76" s="341"/>
      <c r="BJ76" s="341"/>
      <c r="BK76" s="341"/>
      <c r="BL76" s="342"/>
    </row>
    <row r="77" spans="1:64" ht="12">
      <c r="A77" s="337"/>
      <c r="B77" s="338"/>
      <c r="C77" s="338"/>
      <c r="D77" s="338"/>
      <c r="E77" s="343"/>
      <c r="F77" s="343"/>
      <c r="G77" s="343"/>
      <c r="H77" s="343"/>
      <c r="I77" s="343"/>
      <c r="J77" s="343"/>
      <c r="K77" s="343"/>
      <c r="L77" s="343"/>
      <c r="M77" s="343"/>
      <c r="N77" s="343"/>
      <c r="O77" s="343"/>
      <c r="P77" s="343"/>
      <c r="Q77" s="343"/>
      <c r="R77" s="343"/>
      <c r="S77" s="343"/>
      <c r="T77" s="343"/>
      <c r="U77" s="343"/>
      <c r="V77" s="343"/>
      <c r="W77" s="343"/>
      <c r="X77" s="343"/>
      <c r="Y77" s="343"/>
      <c r="Z77" s="343"/>
      <c r="AA77" s="343"/>
      <c r="AB77" s="343"/>
      <c r="AC77" s="343"/>
      <c r="AD77" s="343"/>
      <c r="AE77" s="344"/>
      <c r="AF77" s="203"/>
      <c r="AH77" s="337"/>
      <c r="AI77" s="338"/>
      <c r="AJ77" s="338"/>
      <c r="AK77" s="338"/>
      <c r="AL77" s="343"/>
      <c r="AM77" s="343"/>
      <c r="AN77" s="343"/>
      <c r="AO77" s="343"/>
      <c r="AP77" s="343"/>
      <c r="AQ77" s="343"/>
      <c r="AR77" s="343"/>
      <c r="AS77" s="343"/>
      <c r="AT77" s="343"/>
      <c r="AU77" s="343"/>
      <c r="AV77" s="343"/>
      <c r="AW77" s="343"/>
      <c r="AX77" s="343"/>
      <c r="AY77" s="343"/>
      <c r="AZ77" s="343"/>
      <c r="BA77" s="343"/>
      <c r="BB77" s="343"/>
      <c r="BC77" s="343"/>
      <c r="BD77" s="343"/>
      <c r="BE77" s="343"/>
      <c r="BF77" s="343"/>
      <c r="BG77" s="343"/>
      <c r="BH77" s="343"/>
      <c r="BI77" s="343"/>
      <c r="BJ77" s="343"/>
      <c r="BK77" s="343"/>
      <c r="BL77" s="344"/>
    </row>
    <row r="78" spans="1:64" ht="12" thickBot="1">
      <c r="A78" s="339"/>
      <c r="B78" s="340"/>
      <c r="C78" s="340"/>
      <c r="D78" s="340"/>
      <c r="E78" s="345"/>
      <c r="F78" s="345"/>
      <c r="G78" s="345"/>
      <c r="H78" s="345"/>
      <c r="I78" s="345"/>
      <c r="J78" s="345"/>
      <c r="K78" s="345"/>
      <c r="L78" s="345"/>
      <c r="M78" s="345"/>
      <c r="N78" s="345"/>
      <c r="O78" s="345"/>
      <c r="P78" s="345"/>
      <c r="Q78" s="345"/>
      <c r="R78" s="345"/>
      <c r="S78" s="345"/>
      <c r="T78" s="345"/>
      <c r="U78" s="345"/>
      <c r="V78" s="345"/>
      <c r="W78" s="345"/>
      <c r="X78" s="345"/>
      <c r="Y78" s="345"/>
      <c r="Z78" s="345"/>
      <c r="AA78" s="345"/>
      <c r="AB78" s="345"/>
      <c r="AC78" s="345"/>
      <c r="AD78" s="345"/>
      <c r="AE78" s="346"/>
      <c r="AF78" s="203"/>
      <c r="AH78" s="339"/>
      <c r="AI78" s="340"/>
      <c r="AJ78" s="340"/>
      <c r="AK78" s="340"/>
      <c r="AL78" s="345"/>
      <c r="AM78" s="345"/>
      <c r="AN78" s="345"/>
      <c r="AO78" s="345"/>
      <c r="AP78" s="345"/>
      <c r="AQ78" s="345"/>
      <c r="AR78" s="345"/>
      <c r="AS78" s="345"/>
      <c r="AT78" s="345"/>
      <c r="AU78" s="345"/>
      <c r="AV78" s="345"/>
      <c r="AW78" s="345"/>
      <c r="AX78" s="345"/>
      <c r="AY78" s="345"/>
      <c r="AZ78" s="345"/>
      <c r="BA78" s="345"/>
      <c r="BB78" s="345"/>
      <c r="BC78" s="345"/>
      <c r="BD78" s="345"/>
      <c r="BE78" s="345"/>
      <c r="BF78" s="345"/>
      <c r="BG78" s="345"/>
      <c r="BH78" s="345"/>
      <c r="BI78" s="345"/>
      <c r="BJ78" s="345"/>
      <c r="BK78" s="345"/>
      <c r="BL78" s="346"/>
    </row>
    <row r="79" spans="1:64" ht="12">
      <c r="A79" s="250"/>
      <c r="B79" s="250"/>
      <c r="C79" s="250"/>
      <c r="D79" s="250"/>
      <c r="E79" s="250"/>
      <c r="F79" s="250"/>
      <c r="G79" s="250"/>
      <c r="H79" s="250"/>
      <c r="I79" s="249"/>
      <c r="J79" s="249"/>
      <c r="K79" s="249"/>
      <c r="L79" s="249"/>
      <c r="M79" s="249"/>
      <c r="N79" s="249"/>
      <c r="O79" s="249"/>
      <c r="P79" s="249"/>
      <c r="Q79" s="249"/>
      <c r="R79" s="249"/>
      <c r="S79" s="249"/>
      <c r="T79" s="249"/>
      <c r="U79" s="249"/>
      <c r="V79" s="249"/>
      <c r="W79" s="249"/>
      <c r="X79" s="249"/>
      <c r="Y79" s="249"/>
      <c r="Z79" s="249"/>
      <c r="AA79" s="249"/>
      <c r="AB79" s="249"/>
      <c r="AC79" s="249"/>
      <c r="AD79" s="249"/>
      <c r="AE79" s="249"/>
      <c r="AF79" s="203"/>
      <c r="AH79" s="250"/>
      <c r="AI79" s="250"/>
      <c r="AJ79" s="250"/>
      <c r="AK79" s="250"/>
      <c r="AL79" s="250"/>
      <c r="AM79" s="250"/>
      <c r="AN79" s="250"/>
      <c r="AO79" s="250"/>
      <c r="AP79" s="249"/>
      <c r="AQ79" s="249"/>
      <c r="AR79" s="249"/>
      <c r="AS79" s="249"/>
      <c r="AT79" s="249"/>
      <c r="AU79" s="249"/>
      <c r="AV79" s="249"/>
      <c r="AW79" s="249"/>
      <c r="AX79" s="249"/>
      <c r="AY79" s="249"/>
      <c r="AZ79" s="249"/>
      <c r="BA79" s="249"/>
      <c r="BB79" s="249"/>
      <c r="BC79" s="249"/>
      <c r="BD79" s="249"/>
      <c r="BE79" s="249"/>
      <c r="BF79" s="249"/>
      <c r="BG79" s="249"/>
      <c r="BH79" s="249"/>
      <c r="BI79" s="249"/>
      <c r="BJ79" s="249"/>
      <c r="BK79" s="249"/>
      <c r="BL79" s="249"/>
    </row>
    <row r="80" spans="1:64" ht="12">
      <c r="A80" s="250"/>
      <c r="B80" s="250"/>
      <c r="C80" s="250"/>
      <c r="D80" s="250"/>
      <c r="E80" s="250"/>
      <c r="F80" s="250"/>
      <c r="G80" s="250"/>
      <c r="H80" s="250"/>
      <c r="I80" s="249"/>
      <c r="J80" s="249"/>
      <c r="K80" s="249"/>
      <c r="L80" s="249"/>
      <c r="M80" s="249"/>
      <c r="N80" s="249"/>
      <c r="O80" s="249"/>
      <c r="P80" s="249"/>
      <c r="Q80" s="249"/>
      <c r="R80" s="249"/>
      <c r="S80" s="249"/>
      <c r="T80" s="249"/>
      <c r="U80" s="249"/>
      <c r="V80" s="249"/>
      <c r="W80" s="249"/>
      <c r="X80" s="249"/>
      <c r="Y80" s="249"/>
      <c r="Z80" s="249"/>
      <c r="AA80" s="249"/>
      <c r="AB80" s="249"/>
      <c r="AC80" s="249"/>
      <c r="AD80" s="249"/>
      <c r="AE80" s="249"/>
      <c r="AF80" s="203"/>
      <c r="AH80" s="250"/>
      <c r="AI80" s="250"/>
      <c r="AJ80" s="250"/>
      <c r="AK80" s="250"/>
      <c r="AL80" s="250"/>
      <c r="AM80" s="250"/>
      <c r="AN80" s="250"/>
      <c r="AO80" s="250"/>
      <c r="AP80" s="249"/>
      <c r="AQ80" s="249"/>
      <c r="AR80" s="249"/>
      <c r="AS80" s="249"/>
      <c r="AT80" s="249"/>
      <c r="AU80" s="249"/>
      <c r="AV80" s="249"/>
      <c r="AW80" s="249"/>
      <c r="AX80" s="249"/>
      <c r="AY80" s="249"/>
      <c r="AZ80" s="249"/>
      <c r="BA80" s="249"/>
      <c r="BB80" s="249"/>
      <c r="BC80" s="249"/>
      <c r="BD80" s="249"/>
      <c r="BE80" s="249"/>
      <c r="BF80" s="249"/>
      <c r="BG80" s="249"/>
      <c r="BH80" s="249"/>
      <c r="BI80" s="249"/>
      <c r="BJ80" s="249"/>
      <c r="BK80" s="249"/>
      <c r="BL80" s="249"/>
    </row>
    <row r="81" spans="1:64" ht="18.75" customHeight="1">
      <c r="A81" s="251"/>
      <c r="B81" s="251"/>
      <c r="C81" s="251"/>
      <c r="D81" s="251"/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R81" s="252"/>
      <c r="S81" s="252"/>
      <c r="T81" s="252"/>
      <c r="U81" s="252"/>
      <c r="V81" s="253"/>
      <c r="W81" s="251"/>
      <c r="X81" s="251"/>
      <c r="Y81" s="251"/>
      <c r="Z81" s="251"/>
      <c r="AA81" s="251"/>
      <c r="AB81" s="251"/>
      <c r="AC81" s="251"/>
      <c r="AD81" s="251"/>
      <c r="AE81" s="251"/>
      <c r="AF81" s="202"/>
      <c r="AH81" s="251"/>
      <c r="AI81" s="251"/>
      <c r="AJ81" s="251"/>
      <c r="AK81" s="251"/>
      <c r="AL81" s="252"/>
      <c r="AM81" s="252"/>
      <c r="AN81" s="252"/>
      <c r="AO81" s="252"/>
      <c r="AP81" s="252"/>
      <c r="AQ81" s="252"/>
      <c r="AR81" s="252"/>
      <c r="AS81" s="252"/>
      <c r="AT81" s="252"/>
      <c r="AU81" s="252"/>
      <c r="AV81" s="252"/>
      <c r="AW81" s="252"/>
      <c r="AX81" s="252"/>
      <c r="AY81" s="252"/>
      <c r="AZ81" s="252"/>
      <c r="BA81" s="252"/>
      <c r="BB81" s="252"/>
      <c r="BC81" s="253"/>
      <c r="BD81" s="251"/>
      <c r="BE81" s="251"/>
      <c r="BF81" s="251"/>
      <c r="BG81" s="251"/>
      <c r="BH81" s="251"/>
      <c r="BI81" s="251"/>
      <c r="BJ81" s="251"/>
      <c r="BK81" s="251"/>
      <c r="BL81" s="251"/>
    </row>
    <row r="82" spans="1:64" ht="18.75" customHeight="1">
      <c r="A82" s="251" t="s">
        <v>293</v>
      </c>
      <c r="B82" s="251"/>
      <c r="C82" s="251"/>
      <c r="D82" s="251"/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  <c r="R82" s="252"/>
      <c r="S82" s="252"/>
      <c r="T82" s="252"/>
      <c r="U82" s="252"/>
      <c r="V82" s="251"/>
      <c r="W82" s="251"/>
      <c r="X82" s="251"/>
      <c r="Y82" s="251"/>
      <c r="Z82" s="251"/>
      <c r="AA82" s="251"/>
      <c r="AB82" s="251"/>
      <c r="AC82" s="251"/>
      <c r="AD82" s="251"/>
      <c r="AE82" s="251"/>
      <c r="AF82" s="202"/>
      <c r="AH82" s="251" t="s">
        <v>293</v>
      </c>
      <c r="AI82" s="251"/>
      <c r="AJ82" s="251"/>
      <c r="AK82" s="251"/>
      <c r="AL82" s="252"/>
      <c r="AM82" s="252"/>
      <c r="AN82" s="252"/>
      <c r="AO82" s="252"/>
      <c r="AP82" s="252"/>
      <c r="AQ82" s="252"/>
      <c r="AR82" s="252"/>
      <c r="AS82" s="252"/>
      <c r="AT82" s="252"/>
      <c r="AU82" s="252"/>
      <c r="AV82" s="252"/>
      <c r="AW82" s="252"/>
      <c r="AX82" s="252"/>
      <c r="AY82" s="252"/>
      <c r="AZ82" s="252"/>
      <c r="BA82" s="252"/>
      <c r="BB82" s="252"/>
      <c r="BC82" s="251"/>
      <c r="BD82" s="251"/>
      <c r="BE82" s="251"/>
      <c r="BF82" s="251"/>
      <c r="BG82" s="251"/>
      <c r="BH82" s="251"/>
      <c r="BI82" s="251"/>
      <c r="BJ82" s="251"/>
      <c r="BK82" s="251"/>
      <c r="BL82" s="251"/>
    </row>
    <row r="83" spans="1:55" ht="12">
      <c r="A83" s="262" t="s">
        <v>298</v>
      </c>
      <c r="N83" s="204"/>
      <c r="R83" s="204"/>
      <c r="T83" s="204"/>
      <c r="U83" s="204"/>
      <c r="V83" s="204"/>
      <c r="AH83" s="262" t="s">
        <v>298</v>
      </c>
      <c r="AU83" s="204"/>
      <c r="AY83" s="204"/>
      <c r="BA83" s="204"/>
      <c r="BB83" s="204"/>
      <c r="BC83" s="204"/>
    </row>
    <row r="84" spans="1:34" ht="12">
      <c r="A84" s="204"/>
      <c r="AH84" s="204"/>
    </row>
    <row r="85" spans="1:64" ht="9.75" customHeight="1">
      <c r="A85" s="369" t="s">
        <v>295</v>
      </c>
      <c r="B85" s="370"/>
      <c r="C85" s="370"/>
      <c r="D85" s="370"/>
      <c r="E85" s="370"/>
      <c r="F85" s="370"/>
      <c r="G85" s="205" t="s">
        <v>291</v>
      </c>
      <c r="H85" s="206"/>
      <c r="I85" s="206"/>
      <c r="J85" s="206"/>
      <c r="K85" s="206"/>
      <c r="L85" s="206"/>
      <c r="M85" s="207"/>
      <c r="N85" s="363" t="s">
        <v>282</v>
      </c>
      <c r="O85" s="364"/>
      <c r="P85" s="365"/>
      <c r="Q85" s="349"/>
      <c r="R85" s="350"/>
      <c r="S85" s="350"/>
      <c r="T85" s="350"/>
      <c r="U85" s="350"/>
      <c r="V85" s="351"/>
      <c r="W85" s="330" t="s">
        <v>284</v>
      </c>
      <c r="X85" s="331"/>
      <c r="Y85" s="355"/>
      <c r="Z85" s="357"/>
      <c r="AA85" s="358"/>
      <c r="AB85" s="358"/>
      <c r="AC85" s="358"/>
      <c r="AD85" s="358"/>
      <c r="AE85" s="359"/>
      <c r="AH85" s="369" t="s">
        <v>295</v>
      </c>
      <c r="AI85" s="370"/>
      <c r="AJ85" s="370"/>
      <c r="AK85" s="370"/>
      <c r="AL85" s="370"/>
      <c r="AM85" s="370"/>
      <c r="AN85" s="205" t="s">
        <v>291</v>
      </c>
      <c r="AO85" s="206"/>
      <c r="AP85" s="206"/>
      <c r="AQ85" s="206"/>
      <c r="AR85" s="206"/>
      <c r="AS85" s="206"/>
      <c r="AT85" s="207"/>
      <c r="AU85" s="363" t="s">
        <v>282</v>
      </c>
      <c r="AV85" s="364"/>
      <c r="AW85" s="365"/>
      <c r="AX85" s="349"/>
      <c r="AY85" s="350"/>
      <c r="AZ85" s="350"/>
      <c r="BA85" s="350"/>
      <c r="BB85" s="350"/>
      <c r="BC85" s="351"/>
      <c r="BD85" s="330" t="s">
        <v>284</v>
      </c>
      <c r="BE85" s="331"/>
      <c r="BF85" s="355"/>
      <c r="BG85" s="357"/>
      <c r="BH85" s="358"/>
      <c r="BI85" s="358"/>
      <c r="BJ85" s="358"/>
      <c r="BK85" s="358"/>
      <c r="BL85" s="359"/>
    </row>
    <row r="86" spans="1:64" ht="9.75" customHeight="1">
      <c r="A86" s="371"/>
      <c r="B86" s="372"/>
      <c r="C86" s="372"/>
      <c r="D86" s="372"/>
      <c r="E86" s="372"/>
      <c r="F86" s="372"/>
      <c r="G86" s="256"/>
      <c r="H86" s="257"/>
      <c r="I86" s="257"/>
      <c r="J86" s="257"/>
      <c r="K86" s="257"/>
      <c r="L86" s="257"/>
      <c r="M86" s="258"/>
      <c r="N86" s="366"/>
      <c r="O86" s="367"/>
      <c r="P86" s="368"/>
      <c r="Q86" s="352"/>
      <c r="R86" s="353"/>
      <c r="S86" s="353"/>
      <c r="T86" s="353"/>
      <c r="U86" s="353"/>
      <c r="V86" s="354"/>
      <c r="W86" s="382"/>
      <c r="X86" s="383"/>
      <c r="Y86" s="384"/>
      <c r="Z86" s="360"/>
      <c r="AA86" s="361"/>
      <c r="AB86" s="361"/>
      <c r="AC86" s="361"/>
      <c r="AD86" s="361"/>
      <c r="AE86" s="362"/>
      <c r="AH86" s="371"/>
      <c r="AI86" s="372"/>
      <c r="AJ86" s="372"/>
      <c r="AK86" s="372"/>
      <c r="AL86" s="372"/>
      <c r="AM86" s="372"/>
      <c r="AN86" s="256"/>
      <c r="AO86" s="257"/>
      <c r="AP86" s="257"/>
      <c r="AQ86" s="257"/>
      <c r="AR86" s="257"/>
      <c r="AS86" s="257"/>
      <c r="AT86" s="258"/>
      <c r="AU86" s="366"/>
      <c r="AV86" s="367"/>
      <c r="AW86" s="368"/>
      <c r="AX86" s="352"/>
      <c r="AY86" s="353"/>
      <c r="AZ86" s="353"/>
      <c r="BA86" s="353"/>
      <c r="BB86" s="353"/>
      <c r="BC86" s="354"/>
      <c r="BD86" s="382"/>
      <c r="BE86" s="383"/>
      <c r="BF86" s="384"/>
      <c r="BG86" s="360"/>
      <c r="BH86" s="361"/>
      <c r="BI86" s="361"/>
      <c r="BJ86" s="361"/>
      <c r="BK86" s="361"/>
      <c r="BL86" s="362"/>
    </row>
    <row r="87" spans="1:64" ht="9.75" customHeight="1">
      <c r="A87" s="371"/>
      <c r="B87" s="372"/>
      <c r="C87" s="372"/>
      <c r="D87" s="372"/>
      <c r="E87" s="372"/>
      <c r="F87" s="372"/>
      <c r="G87" s="256"/>
      <c r="H87" s="257"/>
      <c r="I87" s="257"/>
      <c r="J87" s="257"/>
      <c r="K87" s="257"/>
      <c r="L87" s="257"/>
      <c r="M87" s="258"/>
      <c r="N87" s="363" t="s">
        <v>283</v>
      </c>
      <c r="O87" s="364"/>
      <c r="P87" s="365"/>
      <c r="Q87" s="349"/>
      <c r="R87" s="350"/>
      <c r="S87" s="350"/>
      <c r="T87" s="350"/>
      <c r="U87" s="350"/>
      <c r="V87" s="351"/>
      <c r="W87" s="333"/>
      <c r="X87" s="333"/>
      <c r="Y87" s="333"/>
      <c r="Z87" s="334"/>
      <c r="AA87" s="334"/>
      <c r="AB87" s="334"/>
      <c r="AC87" s="334"/>
      <c r="AD87" s="334"/>
      <c r="AE87" s="334"/>
      <c r="AH87" s="371"/>
      <c r="AI87" s="372"/>
      <c r="AJ87" s="372"/>
      <c r="AK87" s="372"/>
      <c r="AL87" s="372"/>
      <c r="AM87" s="372"/>
      <c r="AN87" s="256"/>
      <c r="AO87" s="257"/>
      <c r="AP87" s="257"/>
      <c r="AQ87" s="257"/>
      <c r="AR87" s="257"/>
      <c r="AS87" s="257"/>
      <c r="AT87" s="258"/>
      <c r="AU87" s="363" t="s">
        <v>283</v>
      </c>
      <c r="AV87" s="364"/>
      <c r="AW87" s="365"/>
      <c r="AX87" s="349"/>
      <c r="AY87" s="350"/>
      <c r="AZ87" s="350"/>
      <c r="BA87" s="350"/>
      <c r="BB87" s="350"/>
      <c r="BC87" s="351"/>
      <c r="BD87" s="333"/>
      <c r="BE87" s="333"/>
      <c r="BF87" s="333"/>
      <c r="BG87" s="334"/>
      <c r="BH87" s="334"/>
      <c r="BI87" s="334"/>
      <c r="BJ87" s="334"/>
      <c r="BK87" s="334"/>
      <c r="BL87" s="334"/>
    </row>
    <row r="88" spans="1:64" ht="9.75" customHeight="1">
      <c r="A88" s="373"/>
      <c r="B88" s="374"/>
      <c r="C88" s="374"/>
      <c r="D88" s="374"/>
      <c r="E88" s="374"/>
      <c r="F88" s="374"/>
      <c r="G88" s="259"/>
      <c r="H88" s="260"/>
      <c r="I88" s="260"/>
      <c r="J88" s="260"/>
      <c r="K88" s="260"/>
      <c r="L88" s="260"/>
      <c r="M88" s="261"/>
      <c r="N88" s="366"/>
      <c r="O88" s="367"/>
      <c r="P88" s="368"/>
      <c r="Q88" s="352"/>
      <c r="R88" s="353"/>
      <c r="S88" s="353"/>
      <c r="T88" s="353"/>
      <c r="U88" s="353"/>
      <c r="V88" s="354"/>
      <c r="W88" s="333"/>
      <c r="X88" s="333"/>
      <c r="Y88" s="333"/>
      <c r="Z88" s="334"/>
      <c r="AA88" s="334"/>
      <c r="AB88" s="334"/>
      <c r="AC88" s="334"/>
      <c r="AD88" s="334"/>
      <c r="AE88" s="334"/>
      <c r="AH88" s="373"/>
      <c r="AI88" s="374"/>
      <c r="AJ88" s="374"/>
      <c r="AK88" s="374"/>
      <c r="AL88" s="374"/>
      <c r="AM88" s="374"/>
      <c r="AN88" s="259"/>
      <c r="AO88" s="260"/>
      <c r="AP88" s="260"/>
      <c r="AQ88" s="260"/>
      <c r="AR88" s="260"/>
      <c r="AS88" s="260"/>
      <c r="AT88" s="261"/>
      <c r="AU88" s="366"/>
      <c r="AV88" s="367"/>
      <c r="AW88" s="368"/>
      <c r="AX88" s="352"/>
      <c r="AY88" s="353"/>
      <c r="AZ88" s="353"/>
      <c r="BA88" s="353"/>
      <c r="BB88" s="353"/>
      <c r="BC88" s="354"/>
      <c r="BD88" s="333"/>
      <c r="BE88" s="333"/>
      <c r="BF88" s="333"/>
      <c r="BG88" s="334"/>
      <c r="BH88" s="334"/>
      <c r="BI88" s="334"/>
      <c r="BJ88" s="334"/>
      <c r="BK88" s="334"/>
      <c r="BL88" s="334"/>
    </row>
    <row r="89" spans="1:64" ht="9.75" customHeight="1">
      <c r="A89" s="369" t="s">
        <v>294</v>
      </c>
      <c r="B89" s="370"/>
      <c r="C89" s="370"/>
      <c r="D89" s="370"/>
      <c r="E89" s="370"/>
      <c r="F89" s="370"/>
      <c r="G89" s="205" t="s">
        <v>291</v>
      </c>
      <c r="H89" s="206"/>
      <c r="I89" s="206"/>
      <c r="J89" s="206"/>
      <c r="K89" s="206"/>
      <c r="L89" s="206"/>
      <c r="M89" s="207"/>
      <c r="N89" s="347" t="s">
        <v>282</v>
      </c>
      <c r="O89" s="348"/>
      <c r="P89" s="348"/>
      <c r="Q89" s="349"/>
      <c r="R89" s="350"/>
      <c r="S89" s="350"/>
      <c r="T89" s="350"/>
      <c r="U89" s="350"/>
      <c r="V89" s="351"/>
      <c r="W89" s="330" t="s">
        <v>284</v>
      </c>
      <c r="X89" s="331"/>
      <c r="Y89" s="355"/>
      <c r="Z89" s="357"/>
      <c r="AA89" s="358"/>
      <c r="AB89" s="358"/>
      <c r="AC89" s="358"/>
      <c r="AD89" s="358"/>
      <c r="AE89" s="359"/>
      <c r="AH89" s="369" t="s">
        <v>294</v>
      </c>
      <c r="AI89" s="370"/>
      <c r="AJ89" s="370"/>
      <c r="AK89" s="370"/>
      <c r="AL89" s="370"/>
      <c r="AM89" s="370"/>
      <c r="AN89" s="205" t="s">
        <v>291</v>
      </c>
      <c r="AO89" s="206"/>
      <c r="AP89" s="206"/>
      <c r="AQ89" s="206"/>
      <c r="AR89" s="206"/>
      <c r="AS89" s="206"/>
      <c r="AT89" s="207"/>
      <c r="AU89" s="347" t="s">
        <v>282</v>
      </c>
      <c r="AV89" s="348"/>
      <c r="AW89" s="348"/>
      <c r="AX89" s="349"/>
      <c r="AY89" s="350"/>
      <c r="AZ89" s="350"/>
      <c r="BA89" s="350"/>
      <c r="BB89" s="350"/>
      <c r="BC89" s="351"/>
      <c r="BD89" s="330" t="s">
        <v>284</v>
      </c>
      <c r="BE89" s="331"/>
      <c r="BF89" s="355"/>
      <c r="BG89" s="357"/>
      <c r="BH89" s="358"/>
      <c r="BI89" s="358"/>
      <c r="BJ89" s="358"/>
      <c r="BK89" s="358"/>
      <c r="BL89" s="359"/>
    </row>
    <row r="90" spans="1:64" ht="9.75" customHeight="1">
      <c r="A90" s="371"/>
      <c r="B90" s="372"/>
      <c r="C90" s="372"/>
      <c r="D90" s="372"/>
      <c r="E90" s="372"/>
      <c r="F90" s="372"/>
      <c r="G90" s="256"/>
      <c r="H90" s="257"/>
      <c r="I90" s="257"/>
      <c r="J90" s="257"/>
      <c r="K90" s="257"/>
      <c r="L90" s="257"/>
      <c r="M90" s="258"/>
      <c r="N90" s="348"/>
      <c r="O90" s="348"/>
      <c r="P90" s="348"/>
      <c r="Q90" s="352"/>
      <c r="R90" s="353"/>
      <c r="S90" s="353"/>
      <c r="T90" s="353"/>
      <c r="U90" s="353"/>
      <c r="V90" s="354"/>
      <c r="W90" s="332"/>
      <c r="X90" s="333"/>
      <c r="Y90" s="356"/>
      <c r="Z90" s="360"/>
      <c r="AA90" s="361"/>
      <c r="AB90" s="361"/>
      <c r="AC90" s="361"/>
      <c r="AD90" s="361"/>
      <c r="AE90" s="362"/>
      <c r="AH90" s="371"/>
      <c r="AI90" s="372"/>
      <c r="AJ90" s="372"/>
      <c r="AK90" s="372"/>
      <c r="AL90" s="372"/>
      <c r="AM90" s="372"/>
      <c r="AN90" s="256"/>
      <c r="AO90" s="257"/>
      <c r="AP90" s="257"/>
      <c r="AQ90" s="257"/>
      <c r="AR90" s="257"/>
      <c r="AS90" s="257"/>
      <c r="AT90" s="258"/>
      <c r="AU90" s="348"/>
      <c r="AV90" s="348"/>
      <c r="AW90" s="348"/>
      <c r="AX90" s="352"/>
      <c r="AY90" s="353"/>
      <c r="AZ90" s="353"/>
      <c r="BA90" s="353"/>
      <c r="BB90" s="353"/>
      <c r="BC90" s="354"/>
      <c r="BD90" s="332"/>
      <c r="BE90" s="333"/>
      <c r="BF90" s="356"/>
      <c r="BG90" s="360"/>
      <c r="BH90" s="361"/>
      <c r="BI90" s="361"/>
      <c r="BJ90" s="361"/>
      <c r="BK90" s="361"/>
      <c r="BL90" s="362"/>
    </row>
    <row r="91" spans="1:64" ht="9.75" customHeight="1">
      <c r="A91" s="371"/>
      <c r="B91" s="372"/>
      <c r="C91" s="372"/>
      <c r="D91" s="372"/>
      <c r="E91" s="372"/>
      <c r="F91" s="372"/>
      <c r="G91" s="256"/>
      <c r="H91" s="257"/>
      <c r="I91" s="257"/>
      <c r="J91" s="257"/>
      <c r="K91" s="257"/>
      <c r="L91" s="257"/>
      <c r="M91" s="258"/>
      <c r="N91" s="347" t="s">
        <v>283</v>
      </c>
      <c r="O91" s="348"/>
      <c r="P91" s="348"/>
      <c r="Q91" s="349"/>
      <c r="R91" s="350"/>
      <c r="S91" s="350"/>
      <c r="T91" s="350"/>
      <c r="U91" s="350"/>
      <c r="V91" s="350"/>
      <c r="W91" s="330"/>
      <c r="X91" s="331"/>
      <c r="Y91" s="331"/>
      <c r="Z91" s="334"/>
      <c r="AA91" s="334"/>
      <c r="AB91" s="334"/>
      <c r="AC91" s="334"/>
      <c r="AD91" s="334"/>
      <c r="AE91" s="334"/>
      <c r="AF91" s="215"/>
      <c r="AG91" s="216"/>
      <c r="AH91" s="371"/>
      <c r="AI91" s="372"/>
      <c r="AJ91" s="372"/>
      <c r="AK91" s="372"/>
      <c r="AL91" s="372"/>
      <c r="AM91" s="372"/>
      <c r="AN91" s="256"/>
      <c r="AO91" s="257"/>
      <c r="AP91" s="257"/>
      <c r="AQ91" s="257"/>
      <c r="AR91" s="257"/>
      <c r="AS91" s="257"/>
      <c r="AT91" s="258"/>
      <c r="AU91" s="347" t="s">
        <v>283</v>
      </c>
      <c r="AV91" s="348"/>
      <c r="AW91" s="348"/>
      <c r="AX91" s="349"/>
      <c r="AY91" s="350"/>
      <c r="AZ91" s="350"/>
      <c r="BA91" s="350"/>
      <c r="BB91" s="350"/>
      <c r="BC91" s="350"/>
      <c r="BD91" s="330"/>
      <c r="BE91" s="331"/>
      <c r="BF91" s="331"/>
      <c r="BG91" s="334"/>
      <c r="BH91" s="334"/>
      <c r="BI91" s="334"/>
      <c r="BJ91" s="334"/>
      <c r="BK91" s="334"/>
      <c r="BL91" s="334"/>
    </row>
    <row r="92" spans="1:64" ht="9.75" customHeight="1">
      <c r="A92" s="373"/>
      <c r="B92" s="374"/>
      <c r="C92" s="374"/>
      <c r="D92" s="374"/>
      <c r="E92" s="374"/>
      <c r="F92" s="374"/>
      <c r="G92" s="259"/>
      <c r="H92" s="260"/>
      <c r="I92" s="260"/>
      <c r="J92" s="260"/>
      <c r="K92" s="260"/>
      <c r="L92" s="260"/>
      <c r="M92" s="261"/>
      <c r="N92" s="348"/>
      <c r="O92" s="348"/>
      <c r="P92" s="348"/>
      <c r="Q92" s="352"/>
      <c r="R92" s="353"/>
      <c r="S92" s="353"/>
      <c r="T92" s="353"/>
      <c r="U92" s="353"/>
      <c r="V92" s="353"/>
      <c r="W92" s="332"/>
      <c r="X92" s="333"/>
      <c r="Y92" s="333"/>
      <c r="Z92" s="334"/>
      <c r="AA92" s="334"/>
      <c r="AB92" s="334"/>
      <c r="AC92" s="334"/>
      <c r="AD92" s="334"/>
      <c r="AE92" s="334"/>
      <c r="AF92" s="215"/>
      <c r="AG92" s="216"/>
      <c r="AH92" s="373"/>
      <c r="AI92" s="374"/>
      <c r="AJ92" s="374"/>
      <c r="AK92" s="374"/>
      <c r="AL92" s="374"/>
      <c r="AM92" s="374"/>
      <c r="AN92" s="259"/>
      <c r="AO92" s="260"/>
      <c r="AP92" s="260"/>
      <c r="AQ92" s="260"/>
      <c r="AR92" s="260"/>
      <c r="AS92" s="260"/>
      <c r="AT92" s="261"/>
      <c r="AU92" s="348"/>
      <c r="AV92" s="348"/>
      <c r="AW92" s="348"/>
      <c r="AX92" s="352"/>
      <c r="AY92" s="353"/>
      <c r="AZ92" s="353"/>
      <c r="BA92" s="353"/>
      <c r="BB92" s="353"/>
      <c r="BC92" s="353"/>
      <c r="BD92" s="332"/>
      <c r="BE92" s="333"/>
      <c r="BF92" s="333"/>
      <c r="BG92" s="334"/>
      <c r="BH92" s="334"/>
      <c r="BI92" s="334"/>
      <c r="BJ92" s="334"/>
      <c r="BK92" s="334"/>
      <c r="BL92" s="334"/>
    </row>
    <row r="93" spans="1:64" ht="18.75" customHeight="1" thickBot="1">
      <c r="A93" s="254" t="s">
        <v>308</v>
      </c>
      <c r="B93" s="251"/>
      <c r="C93" s="251"/>
      <c r="D93" s="251"/>
      <c r="E93" s="251"/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  <c r="T93" s="251"/>
      <c r="U93" s="251"/>
      <c r="V93" s="251"/>
      <c r="W93" s="251"/>
      <c r="X93" s="251"/>
      <c r="Y93" s="255"/>
      <c r="Z93" s="251"/>
      <c r="AA93" s="251"/>
      <c r="AB93" s="255" t="s">
        <v>277</v>
      </c>
      <c r="AC93" s="251"/>
      <c r="AD93" s="251"/>
      <c r="AE93" s="251"/>
      <c r="AF93" s="197"/>
      <c r="AG93" s="198"/>
      <c r="AH93" s="254" t="s">
        <v>308</v>
      </c>
      <c r="AI93" s="251"/>
      <c r="AJ93" s="251"/>
      <c r="AK93" s="251"/>
      <c r="AL93" s="251"/>
      <c r="AM93" s="251"/>
      <c r="AN93" s="251"/>
      <c r="AO93" s="251"/>
      <c r="AP93" s="251"/>
      <c r="AQ93" s="251"/>
      <c r="AR93" s="251"/>
      <c r="AS93" s="251"/>
      <c r="AT93" s="251"/>
      <c r="AU93" s="251"/>
      <c r="AV93" s="251"/>
      <c r="AW93" s="251"/>
      <c r="AX93" s="251"/>
      <c r="AY93" s="251"/>
      <c r="AZ93" s="251"/>
      <c r="BA93" s="251"/>
      <c r="BB93" s="251"/>
      <c r="BC93" s="251"/>
      <c r="BD93" s="251"/>
      <c r="BE93" s="251"/>
      <c r="BF93" s="255"/>
      <c r="BG93" s="251"/>
      <c r="BH93" s="251"/>
      <c r="BI93" s="255" t="s">
        <v>277</v>
      </c>
      <c r="BJ93" s="251"/>
      <c r="BK93" s="251"/>
      <c r="BL93" s="251"/>
    </row>
    <row r="94" spans="1:64" ht="18.75" customHeight="1">
      <c r="A94" s="388" t="s">
        <v>278</v>
      </c>
      <c r="B94" s="389"/>
      <c r="C94" s="389"/>
      <c r="D94" s="389"/>
      <c r="E94" s="391" t="s">
        <v>292</v>
      </c>
      <c r="F94" s="391"/>
      <c r="G94" s="391"/>
      <c r="H94" s="391"/>
      <c r="I94" s="393"/>
      <c r="J94" s="394"/>
      <c r="K94" s="394"/>
      <c r="L94" s="394"/>
      <c r="M94" s="394"/>
      <c r="N94" s="394"/>
      <c r="O94" s="394"/>
      <c r="P94" s="394"/>
      <c r="Q94" s="394"/>
      <c r="R94" s="394"/>
      <c r="S94" s="394"/>
      <c r="T94" s="394"/>
      <c r="U94" s="394"/>
      <c r="V94" s="394"/>
      <c r="W94" s="394"/>
      <c r="X94" s="394"/>
      <c r="Y94" s="394"/>
      <c r="Z94" s="394"/>
      <c r="AA94" s="394"/>
      <c r="AB94" s="394"/>
      <c r="AC94" s="394"/>
      <c r="AD94" s="394"/>
      <c r="AE94" s="395"/>
      <c r="AF94" s="200"/>
      <c r="AG94" s="201"/>
      <c r="AH94" s="388" t="s">
        <v>278</v>
      </c>
      <c r="AI94" s="389"/>
      <c r="AJ94" s="389"/>
      <c r="AK94" s="389"/>
      <c r="AL94" s="391" t="s">
        <v>292</v>
      </c>
      <c r="AM94" s="391"/>
      <c r="AN94" s="391"/>
      <c r="AO94" s="391"/>
      <c r="AP94" s="393"/>
      <c r="AQ94" s="394"/>
      <c r="AR94" s="394"/>
      <c r="AS94" s="394"/>
      <c r="AT94" s="394"/>
      <c r="AU94" s="394"/>
      <c r="AV94" s="394"/>
      <c r="AW94" s="394"/>
      <c r="AX94" s="394"/>
      <c r="AY94" s="394"/>
      <c r="AZ94" s="394"/>
      <c r="BA94" s="394"/>
      <c r="BB94" s="394"/>
      <c r="BC94" s="394"/>
      <c r="BD94" s="394"/>
      <c r="BE94" s="394"/>
      <c r="BF94" s="394"/>
      <c r="BG94" s="394"/>
      <c r="BH94" s="394"/>
      <c r="BI94" s="394"/>
      <c r="BJ94" s="394"/>
      <c r="BK94" s="394"/>
      <c r="BL94" s="395"/>
    </row>
    <row r="95" spans="1:64" ht="18.75" customHeight="1">
      <c r="A95" s="390"/>
      <c r="B95" s="375"/>
      <c r="C95" s="375"/>
      <c r="D95" s="375"/>
      <c r="E95" s="392"/>
      <c r="F95" s="392"/>
      <c r="G95" s="392"/>
      <c r="H95" s="392"/>
      <c r="I95" s="396"/>
      <c r="J95" s="397"/>
      <c r="K95" s="397"/>
      <c r="L95" s="397"/>
      <c r="M95" s="397"/>
      <c r="N95" s="397"/>
      <c r="O95" s="397"/>
      <c r="P95" s="397"/>
      <c r="Q95" s="397"/>
      <c r="R95" s="397"/>
      <c r="S95" s="397"/>
      <c r="T95" s="397"/>
      <c r="U95" s="397"/>
      <c r="V95" s="397"/>
      <c r="W95" s="397"/>
      <c r="X95" s="397"/>
      <c r="Y95" s="397"/>
      <c r="Z95" s="397"/>
      <c r="AA95" s="397"/>
      <c r="AB95" s="397"/>
      <c r="AC95" s="397"/>
      <c r="AD95" s="397"/>
      <c r="AE95" s="398"/>
      <c r="AF95" s="200"/>
      <c r="AG95" s="201"/>
      <c r="AH95" s="390"/>
      <c r="AI95" s="375"/>
      <c r="AJ95" s="375"/>
      <c r="AK95" s="375"/>
      <c r="AL95" s="392"/>
      <c r="AM95" s="392"/>
      <c r="AN95" s="392"/>
      <c r="AO95" s="392"/>
      <c r="AP95" s="396"/>
      <c r="AQ95" s="397"/>
      <c r="AR95" s="397"/>
      <c r="AS95" s="397"/>
      <c r="AT95" s="397"/>
      <c r="AU95" s="397"/>
      <c r="AV95" s="397"/>
      <c r="AW95" s="397"/>
      <c r="AX95" s="397"/>
      <c r="AY95" s="397"/>
      <c r="AZ95" s="397"/>
      <c r="BA95" s="397"/>
      <c r="BB95" s="397"/>
      <c r="BC95" s="397"/>
      <c r="BD95" s="397"/>
      <c r="BE95" s="397"/>
      <c r="BF95" s="397"/>
      <c r="BG95" s="397"/>
      <c r="BH95" s="397"/>
      <c r="BI95" s="397"/>
      <c r="BJ95" s="397"/>
      <c r="BK95" s="397"/>
      <c r="BL95" s="398"/>
    </row>
    <row r="96" spans="1:64" ht="18.75" customHeight="1">
      <c r="A96" s="385" t="s">
        <v>279</v>
      </c>
      <c r="B96" s="386"/>
      <c r="C96" s="386"/>
      <c r="D96" s="386"/>
      <c r="E96" s="387"/>
      <c r="F96" s="387"/>
      <c r="G96" s="387"/>
      <c r="H96" s="387"/>
      <c r="I96" s="387"/>
      <c r="J96" s="387"/>
      <c r="K96" s="375" t="s">
        <v>280</v>
      </c>
      <c r="L96" s="375"/>
      <c r="M96" s="375"/>
      <c r="N96" s="375"/>
      <c r="O96" s="376" t="str">
        <f>IF(E96="","ﾅﾝﾊﾞｰ入力で選手名自動出力",VLOOKUP(E96,'男子申込入力'!$C$14:$G$53,2,FALSE))</f>
        <v>ﾅﾝﾊﾞｰ入力で選手名自動出力</v>
      </c>
      <c r="P96" s="377"/>
      <c r="Q96" s="377"/>
      <c r="R96" s="377"/>
      <c r="S96" s="377"/>
      <c r="T96" s="377"/>
      <c r="U96" s="377"/>
      <c r="V96" s="377"/>
      <c r="W96" s="377"/>
      <c r="X96" s="377"/>
      <c r="Y96" s="377"/>
      <c r="Z96" s="377"/>
      <c r="AA96" s="377"/>
      <c r="AB96" s="377"/>
      <c r="AC96" s="377"/>
      <c r="AD96" s="377"/>
      <c r="AE96" s="378"/>
      <c r="AF96" s="202"/>
      <c r="AH96" s="385" t="s">
        <v>279</v>
      </c>
      <c r="AI96" s="386"/>
      <c r="AJ96" s="386"/>
      <c r="AK96" s="386"/>
      <c r="AL96" s="387"/>
      <c r="AM96" s="387"/>
      <c r="AN96" s="387"/>
      <c r="AO96" s="387"/>
      <c r="AP96" s="387"/>
      <c r="AQ96" s="387"/>
      <c r="AR96" s="375" t="s">
        <v>280</v>
      </c>
      <c r="AS96" s="375"/>
      <c r="AT96" s="375"/>
      <c r="AU96" s="375"/>
      <c r="AV96" s="376" t="str">
        <f>IF(AL96="","ﾅﾝﾊﾞｰ入力で選手名自動出力",VLOOKUP(AL96,'男子申込入力'!$C$14:$G$53,2,FALSE))</f>
        <v>ﾅﾝﾊﾞｰ入力で選手名自動出力</v>
      </c>
      <c r="AW96" s="377"/>
      <c r="AX96" s="377"/>
      <c r="AY96" s="377"/>
      <c r="AZ96" s="377"/>
      <c r="BA96" s="377"/>
      <c r="BB96" s="377"/>
      <c r="BC96" s="377"/>
      <c r="BD96" s="377"/>
      <c r="BE96" s="377"/>
      <c r="BF96" s="377"/>
      <c r="BG96" s="377"/>
      <c r="BH96" s="377"/>
      <c r="BI96" s="377"/>
      <c r="BJ96" s="377"/>
      <c r="BK96" s="377"/>
      <c r="BL96" s="378"/>
    </row>
    <row r="97" spans="1:64" ht="18.75" customHeight="1">
      <c r="A97" s="385"/>
      <c r="B97" s="386"/>
      <c r="C97" s="386"/>
      <c r="D97" s="386"/>
      <c r="E97" s="387"/>
      <c r="F97" s="387"/>
      <c r="G97" s="387"/>
      <c r="H97" s="387"/>
      <c r="I97" s="387"/>
      <c r="J97" s="387"/>
      <c r="K97" s="375"/>
      <c r="L97" s="375"/>
      <c r="M97" s="375"/>
      <c r="N97" s="375"/>
      <c r="O97" s="379"/>
      <c r="P97" s="380"/>
      <c r="Q97" s="380"/>
      <c r="R97" s="380"/>
      <c r="S97" s="380"/>
      <c r="T97" s="380"/>
      <c r="U97" s="380"/>
      <c r="V97" s="380"/>
      <c r="W97" s="380"/>
      <c r="X97" s="380"/>
      <c r="Y97" s="380"/>
      <c r="Z97" s="380"/>
      <c r="AA97" s="380"/>
      <c r="AB97" s="380"/>
      <c r="AC97" s="380"/>
      <c r="AD97" s="380"/>
      <c r="AE97" s="381"/>
      <c r="AF97" s="202"/>
      <c r="AH97" s="385"/>
      <c r="AI97" s="386"/>
      <c r="AJ97" s="386"/>
      <c r="AK97" s="386"/>
      <c r="AL97" s="387"/>
      <c r="AM97" s="387"/>
      <c r="AN97" s="387"/>
      <c r="AO97" s="387"/>
      <c r="AP97" s="387"/>
      <c r="AQ97" s="387"/>
      <c r="AR97" s="375"/>
      <c r="AS97" s="375"/>
      <c r="AT97" s="375"/>
      <c r="AU97" s="375"/>
      <c r="AV97" s="379"/>
      <c r="AW97" s="380"/>
      <c r="AX97" s="380"/>
      <c r="AY97" s="380"/>
      <c r="AZ97" s="380"/>
      <c r="BA97" s="380"/>
      <c r="BB97" s="380"/>
      <c r="BC97" s="380"/>
      <c r="BD97" s="380"/>
      <c r="BE97" s="380"/>
      <c r="BF97" s="380"/>
      <c r="BG97" s="380"/>
      <c r="BH97" s="380"/>
      <c r="BI97" s="380"/>
      <c r="BJ97" s="380"/>
      <c r="BK97" s="380"/>
      <c r="BL97" s="381"/>
    </row>
    <row r="98" spans="1:64" ht="12" customHeight="1">
      <c r="A98" s="335" t="s">
        <v>281</v>
      </c>
      <c r="B98" s="336"/>
      <c r="C98" s="336"/>
      <c r="D98" s="336"/>
      <c r="E98" s="341">
        <f>IF('男子申込入力'!$H$2="","",'男子申込入力'!$H$2)</f>
      </c>
      <c r="F98" s="341"/>
      <c r="G98" s="341"/>
      <c r="H98" s="341"/>
      <c r="I98" s="341"/>
      <c r="J98" s="341"/>
      <c r="K98" s="341"/>
      <c r="L98" s="341"/>
      <c r="M98" s="341"/>
      <c r="N98" s="341"/>
      <c r="O98" s="341"/>
      <c r="P98" s="341"/>
      <c r="Q98" s="341"/>
      <c r="R98" s="341"/>
      <c r="S98" s="341"/>
      <c r="T98" s="341"/>
      <c r="U98" s="341"/>
      <c r="V98" s="341"/>
      <c r="W98" s="341"/>
      <c r="X98" s="341"/>
      <c r="Y98" s="341"/>
      <c r="Z98" s="341"/>
      <c r="AA98" s="341"/>
      <c r="AB98" s="341"/>
      <c r="AC98" s="341"/>
      <c r="AD98" s="341"/>
      <c r="AE98" s="342"/>
      <c r="AF98" s="203"/>
      <c r="AH98" s="335" t="s">
        <v>281</v>
      </c>
      <c r="AI98" s="336"/>
      <c r="AJ98" s="336"/>
      <c r="AK98" s="336"/>
      <c r="AL98" s="341">
        <f>IF('男子申込入力'!$H$2="","",'男子申込入力'!$H$2)</f>
      </c>
      <c r="AM98" s="341"/>
      <c r="AN98" s="341"/>
      <c r="AO98" s="341"/>
      <c r="AP98" s="341"/>
      <c r="AQ98" s="341"/>
      <c r="AR98" s="341"/>
      <c r="AS98" s="341"/>
      <c r="AT98" s="341"/>
      <c r="AU98" s="341"/>
      <c r="AV98" s="341"/>
      <c r="AW98" s="341"/>
      <c r="AX98" s="341"/>
      <c r="AY98" s="341"/>
      <c r="AZ98" s="341"/>
      <c r="BA98" s="341"/>
      <c r="BB98" s="341"/>
      <c r="BC98" s="341"/>
      <c r="BD98" s="341"/>
      <c r="BE98" s="341"/>
      <c r="BF98" s="341"/>
      <c r="BG98" s="341"/>
      <c r="BH98" s="341"/>
      <c r="BI98" s="341"/>
      <c r="BJ98" s="341"/>
      <c r="BK98" s="341"/>
      <c r="BL98" s="342"/>
    </row>
    <row r="99" spans="1:64" ht="12">
      <c r="A99" s="337"/>
      <c r="B99" s="338"/>
      <c r="C99" s="338"/>
      <c r="D99" s="338"/>
      <c r="E99" s="343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/>
      <c r="U99" s="343"/>
      <c r="V99" s="343"/>
      <c r="W99" s="343"/>
      <c r="X99" s="343"/>
      <c r="Y99" s="343"/>
      <c r="Z99" s="343"/>
      <c r="AA99" s="343"/>
      <c r="AB99" s="343"/>
      <c r="AC99" s="343"/>
      <c r="AD99" s="343"/>
      <c r="AE99" s="344"/>
      <c r="AF99" s="203"/>
      <c r="AH99" s="337"/>
      <c r="AI99" s="338"/>
      <c r="AJ99" s="338"/>
      <c r="AK99" s="338"/>
      <c r="AL99" s="343"/>
      <c r="AM99" s="343"/>
      <c r="AN99" s="343"/>
      <c r="AO99" s="343"/>
      <c r="AP99" s="343"/>
      <c r="AQ99" s="343"/>
      <c r="AR99" s="343"/>
      <c r="AS99" s="343"/>
      <c r="AT99" s="343"/>
      <c r="AU99" s="343"/>
      <c r="AV99" s="343"/>
      <c r="AW99" s="343"/>
      <c r="AX99" s="343"/>
      <c r="AY99" s="343"/>
      <c r="AZ99" s="343"/>
      <c r="BA99" s="343"/>
      <c r="BB99" s="343"/>
      <c r="BC99" s="343"/>
      <c r="BD99" s="343"/>
      <c r="BE99" s="343"/>
      <c r="BF99" s="343"/>
      <c r="BG99" s="343"/>
      <c r="BH99" s="343"/>
      <c r="BI99" s="343"/>
      <c r="BJ99" s="343"/>
      <c r="BK99" s="343"/>
      <c r="BL99" s="344"/>
    </row>
    <row r="100" spans="1:64" ht="12" thickBot="1">
      <c r="A100" s="339"/>
      <c r="B100" s="340"/>
      <c r="C100" s="340"/>
      <c r="D100" s="340"/>
      <c r="E100" s="345"/>
      <c r="F100" s="345"/>
      <c r="G100" s="345"/>
      <c r="H100" s="345"/>
      <c r="I100" s="345"/>
      <c r="J100" s="345"/>
      <c r="K100" s="345"/>
      <c r="L100" s="345"/>
      <c r="M100" s="345"/>
      <c r="N100" s="345"/>
      <c r="O100" s="345"/>
      <c r="P100" s="345"/>
      <c r="Q100" s="345"/>
      <c r="R100" s="345"/>
      <c r="S100" s="345"/>
      <c r="T100" s="345"/>
      <c r="U100" s="345"/>
      <c r="V100" s="345"/>
      <c r="W100" s="345"/>
      <c r="X100" s="345"/>
      <c r="Y100" s="345"/>
      <c r="Z100" s="345"/>
      <c r="AA100" s="345"/>
      <c r="AB100" s="345"/>
      <c r="AC100" s="345"/>
      <c r="AD100" s="345"/>
      <c r="AE100" s="346"/>
      <c r="AF100" s="203"/>
      <c r="AH100" s="339"/>
      <c r="AI100" s="340"/>
      <c r="AJ100" s="340"/>
      <c r="AK100" s="340"/>
      <c r="AL100" s="345"/>
      <c r="AM100" s="345"/>
      <c r="AN100" s="345"/>
      <c r="AO100" s="345"/>
      <c r="AP100" s="345"/>
      <c r="AQ100" s="345"/>
      <c r="AR100" s="345"/>
      <c r="AS100" s="345"/>
      <c r="AT100" s="345"/>
      <c r="AU100" s="345"/>
      <c r="AV100" s="345"/>
      <c r="AW100" s="345"/>
      <c r="AX100" s="345"/>
      <c r="AY100" s="345"/>
      <c r="AZ100" s="345"/>
      <c r="BA100" s="345"/>
      <c r="BB100" s="345"/>
      <c r="BC100" s="345"/>
      <c r="BD100" s="345"/>
      <c r="BE100" s="345"/>
      <c r="BF100" s="345"/>
      <c r="BG100" s="345"/>
      <c r="BH100" s="345"/>
      <c r="BI100" s="345"/>
      <c r="BJ100" s="345"/>
      <c r="BK100" s="345"/>
      <c r="BL100" s="346"/>
    </row>
    <row r="101" spans="1:64" ht="12">
      <c r="A101" s="250"/>
      <c r="B101" s="250"/>
      <c r="C101" s="250"/>
      <c r="D101" s="250"/>
      <c r="E101" s="250"/>
      <c r="F101" s="250"/>
      <c r="G101" s="250"/>
      <c r="H101" s="250"/>
      <c r="I101" s="249"/>
      <c r="J101" s="249"/>
      <c r="K101" s="249"/>
      <c r="L101" s="249"/>
      <c r="M101" s="249"/>
      <c r="N101" s="249"/>
      <c r="O101" s="249"/>
      <c r="P101" s="249"/>
      <c r="Q101" s="249"/>
      <c r="R101" s="249"/>
      <c r="S101" s="249"/>
      <c r="T101" s="249"/>
      <c r="U101" s="249"/>
      <c r="V101" s="249"/>
      <c r="W101" s="249"/>
      <c r="X101" s="249"/>
      <c r="Y101" s="249"/>
      <c r="Z101" s="249"/>
      <c r="AA101" s="249"/>
      <c r="AB101" s="249"/>
      <c r="AC101" s="249"/>
      <c r="AD101" s="249"/>
      <c r="AE101" s="249"/>
      <c r="AF101" s="203"/>
      <c r="AH101" s="250"/>
      <c r="AI101" s="250"/>
      <c r="AJ101" s="250"/>
      <c r="AK101" s="250"/>
      <c r="AL101" s="250"/>
      <c r="AM101" s="250"/>
      <c r="AN101" s="250"/>
      <c r="AO101" s="250"/>
      <c r="AP101" s="249"/>
      <c r="AQ101" s="249"/>
      <c r="AR101" s="249"/>
      <c r="AS101" s="249"/>
      <c r="AT101" s="249"/>
      <c r="AU101" s="249"/>
      <c r="AV101" s="249"/>
      <c r="AW101" s="249"/>
      <c r="AX101" s="249"/>
      <c r="AY101" s="249"/>
      <c r="AZ101" s="249"/>
      <c r="BA101" s="249"/>
      <c r="BB101" s="249"/>
      <c r="BC101" s="249"/>
      <c r="BD101" s="249"/>
      <c r="BE101" s="249"/>
      <c r="BF101" s="249"/>
      <c r="BG101" s="249"/>
      <c r="BH101" s="249"/>
      <c r="BI101" s="249"/>
      <c r="BJ101" s="249"/>
      <c r="BK101" s="249"/>
      <c r="BL101" s="249"/>
    </row>
    <row r="102" spans="1:64" ht="12">
      <c r="A102" s="250"/>
      <c r="B102" s="250"/>
      <c r="C102" s="250"/>
      <c r="D102" s="250"/>
      <c r="E102" s="250"/>
      <c r="F102" s="250"/>
      <c r="G102" s="250"/>
      <c r="H102" s="250"/>
      <c r="I102" s="249"/>
      <c r="J102" s="249"/>
      <c r="K102" s="249"/>
      <c r="L102" s="249"/>
      <c r="M102" s="249"/>
      <c r="N102" s="249"/>
      <c r="O102" s="249"/>
      <c r="P102" s="249"/>
      <c r="Q102" s="249"/>
      <c r="R102" s="249"/>
      <c r="S102" s="249"/>
      <c r="T102" s="249"/>
      <c r="U102" s="249"/>
      <c r="V102" s="249"/>
      <c r="W102" s="249"/>
      <c r="X102" s="249"/>
      <c r="Y102" s="249"/>
      <c r="Z102" s="249"/>
      <c r="AA102" s="249"/>
      <c r="AB102" s="249"/>
      <c r="AC102" s="249"/>
      <c r="AD102" s="249"/>
      <c r="AE102" s="249"/>
      <c r="AF102" s="203"/>
      <c r="AH102" s="250"/>
      <c r="AI102" s="250"/>
      <c r="AJ102" s="250"/>
      <c r="AK102" s="250"/>
      <c r="AL102" s="250"/>
      <c r="AM102" s="250"/>
      <c r="AN102" s="250"/>
      <c r="AO102" s="250"/>
      <c r="AP102" s="249"/>
      <c r="AQ102" s="249"/>
      <c r="AR102" s="249"/>
      <c r="AS102" s="249"/>
      <c r="AT102" s="249"/>
      <c r="AU102" s="249"/>
      <c r="AV102" s="249"/>
      <c r="AW102" s="249"/>
      <c r="AX102" s="249"/>
      <c r="AY102" s="249"/>
      <c r="AZ102" s="249"/>
      <c r="BA102" s="249"/>
      <c r="BB102" s="249"/>
      <c r="BC102" s="249"/>
      <c r="BD102" s="249"/>
      <c r="BE102" s="249"/>
      <c r="BF102" s="249"/>
      <c r="BG102" s="249"/>
      <c r="BH102" s="249"/>
      <c r="BI102" s="249"/>
      <c r="BJ102" s="249"/>
      <c r="BK102" s="249"/>
      <c r="BL102" s="249"/>
    </row>
    <row r="103" spans="1:64" ht="18.75" customHeight="1">
      <c r="A103" s="251"/>
      <c r="B103" s="251"/>
      <c r="C103" s="251"/>
      <c r="D103" s="251"/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  <c r="R103" s="252"/>
      <c r="S103" s="252"/>
      <c r="T103" s="252"/>
      <c r="U103" s="252"/>
      <c r="V103" s="253"/>
      <c r="W103" s="251"/>
      <c r="X103" s="251"/>
      <c r="Y103" s="251"/>
      <c r="Z103" s="251"/>
      <c r="AA103" s="251"/>
      <c r="AB103" s="251"/>
      <c r="AC103" s="251"/>
      <c r="AD103" s="251"/>
      <c r="AE103" s="251"/>
      <c r="AF103" s="202"/>
      <c r="AH103" s="251"/>
      <c r="AI103" s="251"/>
      <c r="AJ103" s="251"/>
      <c r="AK103" s="251"/>
      <c r="AL103" s="252"/>
      <c r="AM103" s="252"/>
      <c r="AN103" s="252"/>
      <c r="AO103" s="252"/>
      <c r="AP103" s="252"/>
      <c r="AQ103" s="252"/>
      <c r="AR103" s="252"/>
      <c r="AS103" s="252"/>
      <c r="AT103" s="252"/>
      <c r="AU103" s="252"/>
      <c r="AV103" s="252"/>
      <c r="AW103" s="252"/>
      <c r="AX103" s="252"/>
      <c r="AY103" s="252"/>
      <c r="AZ103" s="252"/>
      <c r="BA103" s="252"/>
      <c r="BB103" s="252"/>
      <c r="BC103" s="253"/>
      <c r="BD103" s="251"/>
      <c r="BE103" s="251"/>
      <c r="BF103" s="251"/>
      <c r="BG103" s="251"/>
      <c r="BH103" s="251"/>
      <c r="BI103" s="251"/>
      <c r="BJ103" s="251"/>
      <c r="BK103" s="251"/>
      <c r="BL103" s="251"/>
    </row>
    <row r="104" spans="1:64" ht="18.75" customHeight="1">
      <c r="A104" s="251" t="s">
        <v>293</v>
      </c>
      <c r="B104" s="251"/>
      <c r="C104" s="251"/>
      <c r="D104" s="251"/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  <c r="R104" s="252"/>
      <c r="S104" s="252"/>
      <c r="T104" s="252"/>
      <c r="U104" s="252"/>
      <c r="V104" s="251"/>
      <c r="W104" s="251"/>
      <c r="X104" s="251"/>
      <c r="Y104" s="251"/>
      <c r="Z104" s="251"/>
      <c r="AA104" s="251"/>
      <c r="AB104" s="251"/>
      <c r="AC104" s="251"/>
      <c r="AD104" s="251"/>
      <c r="AE104" s="251"/>
      <c r="AF104" s="202"/>
      <c r="AH104" s="251" t="s">
        <v>293</v>
      </c>
      <c r="AI104" s="251"/>
      <c r="AJ104" s="251"/>
      <c r="AK104" s="251"/>
      <c r="AL104" s="252"/>
      <c r="AM104" s="252"/>
      <c r="AN104" s="252"/>
      <c r="AO104" s="252"/>
      <c r="AP104" s="252"/>
      <c r="AQ104" s="252"/>
      <c r="AR104" s="252"/>
      <c r="AS104" s="252"/>
      <c r="AT104" s="252"/>
      <c r="AU104" s="252"/>
      <c r="AV104" s="252"/>
      <c r="AW104" s="252"/>
      <c r="AX104" s="252"/>
      <c r="AY104" s="252"/>
      <c r="AZ104" s="252"/>
      <c r="BA104" s="252"/>
      <c r="BB104" s="252"/>
      <c r="BC104" s="251"/>
      <c r="BD104" s="251"/>
      <c r="BE104" s="251"/>
      <c r="BF104" s="251"/>
      <c r="BG104" s="251"/>
      <c r="BH104" s="251"/>
      <c r="BI104" s="251"/>
      <c r="BJ104" s="251"/>
      <c r="BK104" s="251"/>
      <c r="BL104" s="251"/>
    </row>
    <row r="105" spans="1:55" ht="12">
      <c r="A105" s="262" t="s">
        <v>298</v>
      </c>
      <c r="N105" s="204"/>
      <c r="R105" s="204"/>
      <c r="T105" s="204"/>
      <c r="U105" s="204"/>
      <c r="V105" s="204"/>
      <c r="AH105" s="262" t="s">
        <v>298</v>
      </c>
      <c r="AU105" s="204"/>
      <c r="AY105" s="204"/>
      <c r="BA105" s="204"/>
      <c r="BB105" s="204"/>
      <c r="BC105" s="204"/>
    </row>
    <row r="106" spans="1:34" ht="12">
      <c r="A106" s="204"/>
      <c r="AH106" s="204"/>
    </row>
    <row r="107" spans="1:64" ht="9.75" customHeight="1">
      <c r="A107" s="369" t="s">
        <v>295</v>
      </c>
      <c r="B107" s="370"/>
      <c r="C107" s="370"/>
      <c r="D107" s="370"/>
      <c r="E107" s="370"/>
      <c r="F107" s="370"/>
      <c r="G107" s="205" t="s">
        <v>291</v>
      </c>
      <c r="H107" s="206"/>
      <c r="I107" s="206"/>
      <c r="J107" s="206"/>
      <c r="K107" s="206"/>
      <c r="L107" s="206"/>
      <c r="M107" s="207"/>
      <c r="N107" s="363" t="s">
        <v>282</v>
      </c>
      <c r="O107" s="364"/>
      <c r="P107" s="365"/>
      <c r="Q107" s="349"/>
      <c r="R107" s="350"/>
      <c r="S107" s="350"/>
      <c r="T107" s="350"/>
      <c r="U107" s="350"/>
      <c r="V107" s="351"/>
      <c r="W107" s="330" t="s">
        <v>284</v>
      </c>
      <c r="X107" s="331"/>
      <c r="Y107" s="355"/>
      <c r="Z107" s="357"/>
      <c r="AA107" s="358"/>
      <c r="AB107" s="358"/>
      <c r="AC107" s="358"/>
      <c r="AD107" s="358"/>
      <c r="AE107" s="359"/>
      <c r="AH107" s="369" t="s">
        <v>295</v>
      </c>
      <c r="AI107" s="370"/>
      <c r="AJ107" s="370"/>
      <c r="AK107" s="370"/>
      <c r="AL107" s="370"/>
      <c r="AM107" s="370"/>
      <c r="AN107" s="205" t="s">
        <v>291</v>
      </c>
      <c r="AO107" s="206"/>
      <c r="AP107" s="206"/>
      <c r="AQ107" s="206"/>
      <c r="AR107" s="206"/>
      <c r="AS107" s="206"/>
      <c r="AT107" s="207"/>
      <c r="AU107" s="363" t="s">
        <v>282</v>
      </c>
      <c r="AV107" s="364"/>
      <c r="AW107" s="365"/>
      <c r="AX107" s="349"/>
      <c r="AY107" s="350"/>
      <c r="AZ107" s="350"/>
      <c r="BA107" s="350"/>
      <c r="BB107" s="350"/>
      <c r="BC107" s="351"/>
      <c r="BD107" s="330" t="s">
        <v>284</v>
      </c>
      <c r="BE107" s="331"/>
      <c r="BF107" s="355"/>
      <c r="BG107" s="357"/>
      <c r="BH107" s="358"/>
      <c r="BI107" s="358"/>
      <c r="BJ107" s="358"/>
      <c r="BK107" s="358"/>
      <c r="BL107" s="359"/>
    </row>
    <row r="108" spans="1:64" ht="9.75" customHeight="1">
      <c r="A108" s="371"/>
      <c r="B108" s="372"/>
      <c r="C108" s="372"/>
      <c r="D108" s="372"/>
      <c r="E108" s="372"/>
      <c r="F108" s="372"/>
      <c r="G108" s="256"/>
      <c r="H108" s="257"/>
      <c r="I108" s="257"/>
      <c r="J108" s="257"/>
      <c r="K108" s="257"/>
      <c r="L108" s="257"/>
      <c r="M108" s="258"/>
      <c r="N108" s="366"/>
      <c r="O108" s="367"/>
      <c r="P108" s="368"/>
      <c r="Q108" s="352"/>
      <c r="R108" s="353"/>
      <c r="S108" s="353"/>
      <c r="T108" s="353"/>
      <c r="U108" s="353"/>
      <c r="V108" s="354"/>
      <c r="W108" s="382"/>
      <c r="X108" s="383"/>
      <c r="Y108" s="384"/>
      <c r="Z108" s="360"/>
      <c r="AA108" s="361"/>
      <c r="AB108" s="361"/>
      <c r="AC108" s="361"/>
      <c r="AD108" s="361"/>
      <c r="AE108" s="362"/>
      <c r="AH108" s="371"/>
      <c r="AI108" s="372"/>
      <c r="AJ108" s="372"/>
      <c r="AK108" s="372"/>
      <c r="AL108" s="372"/>
      <c r="AM108" s="372"/>
      <c r="AN108" s="256"/>
      <c r="AO108" s="257"/>
      <c r="AP108" s="257"/>
      <c r="AQ108" s="257"/>
      <c r="AR108" s="257"/>
      <c r="AS108" s="257"/>
      <c r="AT108" s="258"/>
      <c r="AU108" s="366"/>
      <c r="AV108" s="367"/>
      <c r="AW108" s="368"/>
      <c r="AX108" s="352"/>
      <c r="AY108" s="353"/>
      <c r="AZ108" s="353"/>
      <c r="BA108" s="353"/>
      <c r="BB108" s="353"/>
      <c r="BC108" s="354"/>
      <c r="BD108" s="382"/>
      <c r="BE108" s="383"/>
      <c r="BF108" s="384"/>
      <c r="BG108" s="360"/>
      <c r="BH108" s="361"/>
      <c r="BI108" s="361"/>
      <c r="BJ108" s="361"/>
      <c r="BK108" s="361"/>
      <c r="BL108" s="362"/>
    </row>
    <row r="109" spans="1:64" ht="9.75" customHeight="1">
      <c r="A109" s="371"/>
      <c r="B109" s="372"/>
      <c r="C109" s="372"/>
      <c r="D109" s="372"/>
      <c r="E109" s="372"/>
      <c r="F109" s="372"/>
      <c r="G109" s="256"/>
      <c r="H109" s="257"/>
      <c r="I109" s="257"/>
      <c r="J109" s="257"/>
      <c r="K109" s="257"/>
      <c r="L109" s="257"/>
      <c r="M109" s="258"/>
      <c r="N109" s="363" t="s">
        <v>283</v>
      </c>
      <c r="O109" s="364"/>
      <c r="P109" s="365"/>
      <c r="Q109" s="349"/>
      <c r="R109" s="350"/>
      <c r="S109" s="350"/>
      <c r="T109" s="350"/>
      <c r="U109" s="350"/>
      <c r="V109" s="351"/>
      <c r="W109" s="333"/>
      <c r="X109" s="333"/>
      <c r="Y109" s="333"/>
      <c r="Z109" s="334"/>
      <c r="AA109" s="334"/>
      <c r="AB109" s="334"/>
      <c r="AC109" s="334"/>
      <c r="AD109" s="334"/>
      <c r="AE109" s="334"/>
      <c r="AH109" s="371"/>
      <c r="AI109" s="372"/>
      <c r="AJ109" s="372"/>
      <c r="AK109" s="372"/>
      <c r="AL109" s="372"/>
      <c r="AM109" s="372"/>
      <c r="AN109" s="256"/>
      <c r="AO109" s="257"/>
      <c r="AP109" s="257"/>
      <c r="AQ109" s="257"/>
      <c r="AR109" s="257"/>
      <c r="AS109" s="257"/>
      <c r="AT109" s="258"/>
      <c r="AU109" s="363" t="s">
        <v>283</v>
      </c>
      <c r="AV109" s="364"/>
      <c r="AW109" s="365"/>
      <c r="AX109" s="349"/>
      <c r="AY109" s="350"/>
      <c r="AZ109" s="350"/>
      <c r="BA109" s="350"/>
      <c r="BB109" s="350"/>
      <c r="BC109" s="351"/>
      <c r="BD109" s="333"/>
      <c r="BE109" s="333"/>
      <c r="BF109" s="333"/>
      <c r="BG109" s="334"/>
      <c r="BH109" s="334"/>
      <c r="BI109" s="334"/>
      <c r="BJ109" s="334"/>
      <c r="BK109" s="334"/>
      <c r="BL109" s="334"/>
    </row>
    <row r="110" spans="1:64" ht="9.75" customHeight="1">
      <c r="A110" s="373"/>
      <c r="B110" s="374"/>
      <c r="C110" s="374"/>
      <c r="D110" s="374"/>
      <c r="E110" s="374"/>
      <c r="F110" s="374"/>
      <c r="G110" s="259"/>
      <c r="H110" s="260"/>
      <c r="I110" s="260"/>
      <c r="J110" s="260"/>
      <c r="K110" s="260"/>
      <c r="L110" s="260"/>
      <c r="M110" s="261"/>
      <c r="N110" s="366"/>
      <c r="O110" s="367"/>
      <c r="P110" s="368"/>
      <c r="Q110" s="352"/>
      <c r="R110" s="353"/>
      <c r="S110" s="353"/>
      <c r="T110" s="353"/>
      <c r="U110" s="353"/>
      <c r="V110" s="354"/>
      <c r="W110" s="333"/>
      <c r="X110" s="333"/>
      <c r="Y110" s="333"/>
      <c r="Z110" s="334"/>
      <c r="AA110" s="334"/>
      <c r="AB110" s="334"/>
      <c r="AC110" s="334"/>
      <c r="AD110" s="334"/>
      <c r="AE110" s="334"/>
      <c r="AH110" s="373"/>
      <c r="AI110" s="374"/>
      <c r="AJ110" s="374"/>
      <c r="AK110" s="374"/>
      <c r="AL110" s="374"/>
      <c r="AM110" s="374"/>
      <c r="AN110" s="259"/>
      <c r="AO110" s="260"/>
      <c r="AP110" s="260"/>
      <c r="AQ110" s="260"/>
      <c r="AR110" s="260"/>
      <c r="AS110" s="260"/>
      <c r="AT110" s="261"/>
      <c r="AU110" s="366"/>
      <c r="AV110" s="367"/>
      <c r="AW110" s="368"/>
      <c r="AX110" s="352"/>
      <c r="AY110" s="353"/>
      <c r="AZ110" s="353"/>
      <c r="BA110" s="353"/>
      <c r="BB110" s="353"/>
      <c r="BC110" s="354"/>
      <c r="BD110" s="333"/>
      <c r="BE110" s="333"/>
      <c r="BF110" s="333"/>
      <c r="BG110" s="334"/>
      <c r="BH110" s="334"/>
      <c r="BI110" s="334"/>
      <c r="BJ110" s="334"/>
      <c r="BK110" s="334"/>
      <c r="BL110" s="334"/>
    </row>
    <row r="111" spans="1:64" ht="9.75" customHeight="1">
      <c r="A111" s="369" t="s">
        <v>294</v>
      </c>
      <c r="B111" s="370"/>
      <c r="C111" s="370"/>
      <c r="D111" s="370"/>
      <c r="E111" s="370"/>
      <c r="F111" s="370"/>
      <c r="G111" s="205" t="s">
        <v>291</v>
      </c>
      <c r="H111" s="206"/>
      <c r="I111" s="206"/>
      <c r="J111" s="206"/>
      <c r="K111" s="206"/>
      <c r="L111" s="206"/>
      <c r="M111" s="207"/>
      <c r="N111" s="347" t="s">
        <v>282</v>
      </c>
      <c r="O111" s="348"/>
      <c r="P111" s="348"/>
      <c r="Q111" s="349"/>
      <c r="R111" s="350"/>
      <c r="S111" s="350"/>
      <c r="T111" s="350"/>
      <c r="U111" s="350"/>
      <c r="V111" s="351"/>
      <c r="W111" s="330" t="s">
        <v>284</v>
      </c>
      <c r="X111" s="331"/>
      <c r="Y111" s="355"/>
      <c r="Z111" s="357"/>
      <c r="AA111" s="358"/>
      <c r="AB111" s="358"/>
      <c r="AC111" s="358"/>
      <c r="AD111" s="358"/>
      <c r="AE111" s="359"/>
      <c r="AH111" s="369" t="s">
        <v>294</v>
      </c>
      <c r="AI111" s="370"/>
      <c r="AJ111" s="370"/>
      <c r="AK111" s="370"/>
      <c r="AL111" s="370"/>
      <c r="AM111" s="370"/>
      <c r="AN111" s="205" t="s">
        <v>291</v>
      </c>
      <c r="AO111" s="206"/>
      <c r="AP111" s="206"/>
      <c r="AQ111" s="206"/>
      <c r="AR111" s="206"/>
      <c r="AS111" s="206"/>
      <c r="AT111" s="207"/>
      <c r="AU111" s="347" t="s">
        <v>282</v>
      </c>
      <c r="AV111" s="348"/>
      <c r="AW111" s="348"/>
      <c r="AX111" s="349"/>
      <c r="AY111" s="350"/>
      <c r="AZ111" s="350"/>
      <c r="BA111" s="350"/>
      <c r="BB111" s="350"/>
      <c r="BC111" s="351"/>
      <c r="BD111" s="330" t="s">
        <v>284</v>
      </c>
      <c r="BE111" s="331"/>
      <c r="BF111" s="355"/>
      <c r="BG111" s="357"/>
      <c r="BH111" s="358"/>
      <c r="BI111" s="358"/>
      <c r="BJ111" s="358"/>
      <c r="BK111" s="358"/>
      <c r="BL111" s="359"/>
    </row>
    <row r="112" spans="1:64" ht="9.75" customHeight="1">
      <c r="A112" s="371"/>
      <c r="B112" s="372"/>
      <c r="C112" s="372"/>
      <c r="D112" s="372"/>
      <c r="E112" s="372"/>
      <c r="F112" s="372"/>
      <c r="G112" s="256"/>
      <c r="H112" s="257"/>
      <c r="I112" s="257"/>
      <c r="J112" s="257"/>
      <c r="K112" s="257"/>
      <c r="L112" s="257"/>
      <c r="M112" s="258"/>
      <c r="N112" s="348"/>
      <c r="O112" s="348"/>
      <c r="P112" s="348"/>
      <c r="Q112" s="352"/>
      <c r="R112" s="353"/>
      <c r="S112" s="353"/>
      <c r="T112" s="353"/>
      <c r="U112" s="353"/>
      <c r="V112" s="354"/>
      <c r="W112" s="332"/>
      <c r="X112" s="333"/>
      <c r="Y112" s="356"/>
      <c r="Z112" s="360"/>
      <c r="AA112" s="361"/>
      <c r="AB112" s="361"/>
      <c r="AC112" s="361"/>
      <c r="AD112" s="361"/>
      <c r="AE112" s="362"/>
      <c r="AH112" s="371"/>
      <c r="AI112" s="372"/>
      <c r="AJ112" s="372"/>
      <c r="AK112" s="372"/>
      <c r="AL112" s="372"/>
      <c r="AM112" s="372"/>
      <c r="AN112" s="256"/>
      <c r="AO112" s="257"/>
      <c r="AP112" s="257"/>
      <c r="AQ112" s="257"/>
      <c r="AR112" s="257"/>
      <c r="AS112" s="257"/>
      <c r="AT112" s="258"/>
      <c r="AU112" s="348"/>
      <c r="AV112" s="348"/>
      <c r="AW112" s="348"/>
      <c r="AX112" s="352"/>
      <c r="AY112" s="353"/>
      <c r="AZ112" s="353"/>
      <c r="BA112" s="353"/>
      <c r="BB112" s="353"/>
      <c r="BC112" s="354"/>
      <c r="BD112" s="332"/>
      <c r="BE112" s="333"/>
      <c r="BF112" s="356"/>
      <c r="BG112" s="360"/>
      <c r="BH112" s="361"/>
      <c r="BI112" s="361"/>
      <c r="BJ112" s="361"/>
      <c r="BK112" s="361"/>
      <c r="BL112" s="362"/>
    </row>
    <row r="113" spans="1:64" ht="9.75" customHeight="1">
      <c r="A113" s="371"/>
      <c r="B113" s="372"/>
      <c r="C113" s="372"/>
      <c r="D113" s="372"/>
      <c r="E113" s="372"/>
      <c r="F113" s="372"/>
      <c r="G113" s="256"/>
      <c r="H113" s="257"/>
      <c r="I113" s="257"/>
      <c r="J113" s="257"/>
      <c r="K113" s="257"/>
      <c r="L113" s="257"/>
      <c r="M113" s="258"/>
      <c r="N113" s="347" t="s">
        <v>283</v>
      </c>
      <c r="O113" s="348"/>
      <c r="P113" s="348"/>
      <c r="Q113" s="349"/>
      <c r="R113" s="350"/>
      <c r="S113" s="350"/>
      <c r="T113" s="350"/>
      <c r="U113" s="350"/>
      <c r="V113" s="350"/>
      <c r="W113" s="330"/>
      <c r="X113" s="331"/>
      <c r="Y113" s="331"/>
      <c r="Z113" s="334"/>
      <c r="AA113" s="334"/>
      <c r="AB113" s="334"/>
      <c r="AC113" s="334"/>
      <c r="AD113" s="334"/>
      <c r="AE113" s="334"/>
      <c r="AH113" s="371"/>
      <c r="AI113" s="372"/>
      <c r="AJ113" s="372"/>
      <c r="AK113" s="372"/>
      <c r="AL113" s="372"/>
      <c r="AM113" s="372"/>
      <c r="AN113" s="256"/>
      <c r="AO113" s="257"/>
      <c r="AP113" s="257"/>
      <c r="AQ113" s="257"/>
      <c r="AR113" s="257"/>
      <c r="AS113" s="257"/>
      <c r="AT113" s="258"/>
      <c r="AU113" s="347" t="s">
        <v>283</v>
      </c>
      <c r="AV113" s="348"/>
      <c r="AW113" s="348"/>
      <c r="AX113" s="349"/>
      <c r="AY113" s="350"/>
      <c r="AZ113" s="350"/>
      <c r="BA113" s="350"/>
      <c r="BB113" s="350"/>
      <c r="BC113" s="350"/>
      <c r="BD113" s="330"/>
      <c r="BE113" s="331"/>
      <c r="BF113" s="331"/>
      <c r="BG113" s="334"/>
      <c r="BH113" s="334"/>
      <c r="BI113" s="334"/>
      <c r="BJ113" s="334"/>
      <c r="BK113" s="334"/>
      <c r="BL113" s="334"/>
    </row>
    <row r="114" spans="1:64" ht="9.75" customHeight="1">
      <c r="A114" s="373"/>
      <c r="B114" s="374"/>
      <c r="C114" s="374"/>
      <c r="D114" s="374"/>
      <c r="E114" s="374"/>
      <c r="F114" s="374"/>
      <c r="G114" s="259"/>
      <c r="H114" s="260"/>
      <c r="I114" s="260"/>
      <c r="J114" s="260"/>
      <c r="K114" s="260"/>
      <c r="L114" s="260"/>
      <c r="M114" s="261"/>
      <c r="N114" s="348"/>
      <c r="O114" s="348"/>
      <c r="P114" s="348"/>
      <c r="Q114" s="352"/>
      <c r="R114" s="353"/>
      <c r="S114" s="353"/>
      <c r="T114" s="353"/>
      <c r="U114" s="353"/>
      <c r="V114" s="353"/>
      <c r="W114" s="332"/>
      <c r="X114" s="333"/>
      <c r="Y114" s="333"/>
      <c r="Z114" s="334"/>
      <c r="AA114" s="334"/>
      <c r="AB114" s="334"/>
      <c r="AC114" s="334"/>
      <c r="AD114" s="334"/>
      <c r="AE114" s="334"/>
      <c r="AH114" s="373"/>
      <c r="AI114" s="374"/>
      <c r="AJ114" s="374"/>
      <c r="AK114" s="374"/>
      <c r="AL114" s="374"/>
      <c r="AM114" s="374"/>
      <c r="AN114" s="259"/>
      <c r="AO114" s="260"/>
      <c r="AP114" s="260"/>
      <c r="AQ114" s="260"/>
      <c r="AR114" s="260"/>
      <c r="AS114" s="260"/>
      <c r="AT114" s="261"/>
      <c r="AU114" s="348"/>
      <c r="AV114" s="348"/>
      <c r="AW114" s="348"/>
      <c r="AX114" s="352"/>
      <c r="AY114" s="353"/>
      <c r="AZ114" s="353"/>
      <c r="BA114" s="353"/>
      <c r="BB114" s="353"/>
      <c r="BC114" s="353"/>
      <c r="BD114" s="332"/>
      <c r="BE114" s="333"/>
      <c r="BF114" s="333"/>
      <c r="BG114" s="334"/>
      <c r="BH114" s="334"/>
      <c r="BI114" s="334"/>
      <c r="BJ114" s="334"/>
      <c r="BK114" s="334"/>
      <c r="BL114" s="334"/>
    </row>
    <row r="115" spans="1:64" ht="18.75" customHeight="1">
      <c r="A115" s="208"/>
      <c r="B115" s="208"/>
      <c r="AF115" s="209"/>
      <c r="AG115" s="210"/>
      <c r="BK115" s="208"/>
      <c r="BL115" s="208"/>
    </row>
    <row r="116" spans="1:64" ht="18.75" customHeight="1">
      <c r="A116" s="211"/>
      <c r="B116" s="211"/>
      <c r="AF116" s="212"/>
      <c r="AG116" s="213"/>
      <c r="BK116" s="211"/>
      <c r="BL116" s="211"/>
    </row>
    <row r="117" spans="1:64" ht="18.75" customHeight="1" thickBot="1">
      <c r="A117" s="254" t="s">
        <v>308</v>
      </c>
      <c r="B117" s="251"/>
      <c r="C117" s="251"/>
      <c r="D117" s="251"/>
      <c r="E117" s="251"/>
      <c r="F117" s="251"/>
      <c r="G117" s="251"/>
      <c r="H117" s="251"/>
      <c r="I117" s="251"/>
      <c r="J117" s="251"/>
      <c r="K117" s="251"/>
      <c r="L117" s="251"/>
      <c r="M117" s="251"/>
      <c r="N117" s="251"/>
      <c r="O117" s="251"/>
      <c r="P117" s="251"/>
      <c r="Q117" s="251"/>
      <c r="R117" s="251"/>
      <c r="S117" s="251"/>
      <c r="T117" s="251"/>
      <c r="U117" s="251"/>
      <c r="V117" s="251"/>
      <c r="W117" s="251"/>
      <c r="X117" s="251"/>
      <c r="Y117" s="255"/>
      <c r="Z117" s="251"/>
      <c r="AA117" s="251"/>
      <c r="AB117" s="255" t="s">
        <v>277</v>
      </c>
      <c r="AC117" s="251"/>
      <c r="AD117" s="251"/>
      <c r="AE117" s="251"/>
      <c r="AF117" s="214"/>
      <c r="AH117" s="254" t="s">
        <v>308</v>
      </c>
      <c r="AI117" s="251"/>
      <c r="AJ117" s="251"/>
      <c r="AK117" s="251"/>
      <c r="AL117" s="251"/>
      <c r="AM117" s="251"/>
      <c r="AN117" s="251"/>
      <c r="AO117" s="251"/>
      <c r="AP117" s="251"/>
      <c r="AQ117" s="251"/>
      <c r="AR117" s="251"/>
      <c r="AS117" s="251"/>
      <c r="AT117" s="251"/>
      <c r="AU117" s="251"/>
      <c r="AV117" s="251"/>
      <c r="AW117" s="251"/>
      <c r="AX117" s="251"/>
      <c r="AY117" s="251"/>
      <c r="AZ117" s="251"/>
      <c r="BA117" s="251"/>
      <c r="BB117" s="251"/>
      <c r="BC117" s="251"/>
      <c r="BD117" s="251"/>
      <c r="BE117" s="251"/>
      <c r="BF117" s="255"/>
      <c r="BG117" s="251"/>
      <c r="BH117" s="251"/>
      <c r="BI117" s="255" t="s">
        <v>277</v>
      </c>
      <c r="BJ117" s="251"/>
      <c r="BK117" s="251"/>
      <c r="BL117" s="251"/>
    </row>
    <row r="118" spans="1:64" ht="18.75" customHeight="1">
      <c r="A118" s="388" t="s">
        <v>278</v>
      </c>
      <c r="B118" s="389"/>
      <c r="C118" s="389"/>
      <c r="D118" s="389"/>
      <c r="E118" s="391" t="s">
        <v>292</v>
      </c>
      <c r="F118" s="391"/>
      <c r="G118" s="391"/>
      <c r="H118" s="391"/>
      <c r="I118" s="393"/>
      <c r="J118" s="394"/>
      <c r="K118" s="394"/>
      <c r="L118" s="394"/>
      <c r="M118" s="394"/>
      <c r="N118" s="394"/>
      <c r="O118" s="394"/>
      <c r="P118" s="394"/>
      <c r="Q118" s="394"/>
      <c r="R118" s="394"/>
      <c r="S118" s="394"/>
      <c r="T118" s="394"/>
      <c r="U118" s="394"/>
      <c r="V118" s="394"/>
      <c r="W118" s="394"/>
      <c r="X118" s="394"/>
      <c r="Y118" s="394"/>
      <c r="Z118" s="394"/>
      <c r="AA118" s="394"/>
      <c r="AB118" s="394"/>
      <c r="AC118" s="394"/>
      <c r="AD118" s="394"/>
      <c r="AE118" s="395"/>
      <c r="AF118" s="200"/>
      <c r="AG118" s="201"/>
      <c r="AH118" s="388" t="s">
        <v>278</v>
      </c>
      <c r="AI118" s="389"/>
      <c r="AJ118" s="389"/>
      <c r="AK118" s="389"/>
      <c r="AL118" s="391" t="s">
        <v>292</v>
      </c>
      <c r="AM118" s="391"/>
      <c r="AN118" s="391"/>
      <c r="AO118" s="391"/>
      <c r="AP118" s="393"/>
      <c r="AQ118" s="394"/>
      <c r="AR118" s="394"/>
      <c r="AS118" s="394"/>
      <c r="AT118" s="394"/>
      <c r="AU118" s="394"/>
      <c r="AV118" s="394"/>
      <c r="AW118" s="394"/>
      <c r="AX118" s="394"/>
      <c r="AY118" s="394"/>
      <c r="AZ118" s="394"/>
      <c r="BA118" s="394"/>
      <c r="BB118" s="394"/>
      <c r="BC118" s="394"/>
      <c r="BD118" s="394"/>
      <c r="BE118" s="394"/>
      <c r="BF118" s="394"/>
      <c r="BG118" s="394"/>
      <c r="BH118" s="394"/>
      <c r="BI118" s="394"/>
      <c r="BJ118" s="394"/>
      <c r="BK118" s="394"/>
      <c r="BL118" s="395"/>
    </row>
    <row r="119" spans="1:64" ht="18.75" customHeight="1">
      <c r="A119" s="390"/>
      <c r="B119" s="375"/>
      <c r="C119" s="375"/>
      <c r="D119" s="375"/>
      <c r="E119" s="392"/>
      <c r="F119" s="392"/>
      <c r="G119" s="392"/>
      <c r="H119" s="392"/>
      <c r="I119" s="396"/>
      <c r="J119" s="397"/>
      <c r="K119" s="397"/>
      <c r="L119" s="397"/>
      <c r="M119" s="397"/>
      <c r="N119" s="397"/>
      <c r="O119" s="397"/>
      <c r="P119" s="397"/>
      <c r="Q119" s="397"/>
      <c r="R119" s="397"/>
      <c r="S119" s="397"/>
      <c r="T119" s="397"/>
      <c r="U119" s="397"/>
      <c r="V119" s="397"/>
      <c r="W119" s="397"/>
      <c r="X119" s="397"/>
      <c r="Y119" s="397"/>
      <c r="Z119" s="397"/>
      <c r="AA119" s="397"/>
      <c r="AB119" s="397"/>
      <c r="AC119" s="397"/>
      <c r="AD119" s="397"/>
      <c r="AE119" s="398"/>
      <c r="AF119" s="200"/>
      <c r="AG119" s="201"/>
      <c r="AH119" s="390"/>
      <c r="AI119" s="375"/>
      <c r="AJ119" s="375"/>
      <c r="AK119" s="375"/>
      <c r="AL119" s="392"/>
      <c r="AM119" s="392"/>
      <c r="AN119" s="392"/>
      <c r="AO119" s="392"/>
      <c r="AP119" s="396"/>
      <c r="AQ119" s="397"/>
      <c r="AR119" s="397"/>
      <c r="AS119" s="397"/>
      <c r="AT119" s="397"/>
      <c r="AU119" s="397"/>
      <c r="AV119" s="397"/>
      <c r="AW119" s="397"/>
      <c r="AX119" s="397"/>
      <c r="AY119" s="397"/>
      <c r="AZ119" s="397"/>
      <c r="BA119" s="397"/>
      <c r="BB119" s="397"/>
      <c r="BC119" s="397"/>
      <c r="BD119" s="397"/>
      <c r="BE119" s="397"/>
      <c r="BF119" s="397"/>
      <c r="BG119" s="397"/>
      <c r="BH119" s="397"/>
      <c r="BI119" s="397"/>
      <c r="BJ119" s="397"/>
      <c r="BK119" s="397"/>
      <c r="BL119" s="398"/>
    </row>
    <row r="120" spans="1:64" ht="18.75" customHeight="1">
      <c r="A120" s="385" t="s">
        <v>279</v>
      </c>
      <c r="B120" s="386"/>
      <c r="C120" s="386"/>
      <c r="D120" s="386"/>
      <c r="E120" s="387"/>
      <c r="F120" s="387"/>
      <c r="G120" s="387"/>
      <c r="H120" s="387"/>
      <c r="I120" s="387"/>
      <c r="J120" s="387"/>
      <c r="K120" s="375" t="s">
        <v>280</v>
      </c>
      <c r="L120" s="375"/>
      <c r="M120" s="375"/>
      <c r="N120" s="375"/>
      <c r="O120" s="376" t="str">
        <f>IF(E120="","ﾅﾝﾊﾞｰ入力で選手名自動出力",VLOOKUP(E120,'男子申込入力'!$C$14:$G$53,2,FALSE))</f>
        <v>ﾅﾝﾊﾞｰ入力で選手名自動出力</v>
      </c>
      <c r="P120" s="377"/>
      <c r="Q120" s="377"/>
      <c r="R120" s="377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377"/>
      <c r="AE120" s="378"/>
      <c r="AF120" s="202"/>
      <c r="AH120" s="385" t="s">
        <v>279</v>
      </c>
      <c r="AI120" s="386"/>
      <c r="AJ120" s="386"/>
      <c r="AK120" s="386"/>
      <c r="AL120" s="387"/>
      <c r="AM120" s="387"/>
      <c r="AN120" s="387"/>
      <c r="AO120" s="387"/>
      <c r="AP120" s="387"/>
      <c r="AQ120" s="387"/>
      <c r="AR120" s="375" t="s">
        <v>280</v>
      </c>
      <c r="AS120" s="375"/>
      <c r="AT120" s="375"/>
      <c r="AU120" s="375"/>
      <c r="AV120" s="376" t="str">
        <f>IF(AL120="","ﾅﾝﾊﾞｰ入力で選手名自動出力",VLOOKUP(AL120,'男子申込入力'!$C$14:$G$53,2,FALSE))</f>
        <v>ﾅﾝﾊﾞｰ入力で選手名自動出力</v>
      </c>
      <c r="AW120" s="377"/>
      <c r="AX120" s="377"/>
      <c r="AY120" s="377"/>
      <c r="AZ120" s="377"/>
      <c r="BA120" s="377"/>
      <c r="BB120" s="377"/>
      <c r="BC120" s="377"/>
      <c r="BD120" s="377"/>
      <c r="BE120" s="377"/>
      <c r="BF120" s="377"/>
      <c r="BG120" s="377"/>
      <c r="BH120" s="377"/>
      <c r="BI120" s="377"/>
      <c r="BJ120" s="377"/>
      <c r="BK120" s="377"/>
      <c r="BL120" s="378"/>
    </row>
    <row r="121" spans="1:64" ht="18.75" customHeight="1">
      <c r="A121" s="385"/>
      <c r="B121" s="386"/>
      <c r="C121" s="386"/>
      <c r="D121" s="386"/>
      <c r="E121" s="387"/>
      <c r="F121" s="387"/>
      <c r="G121" s="387"/>
      <c r="H121" s="387"/>
      <c r="I121" s="387"/>
      <c r="J121" s="387"/>
      <c r="K121" s="375"/>
      <c r="L121" s="375"/>
      <c r="M121" s="375"/>
      <c r="N121" s="375"/>
      <c r="O121" s="379"/>
      <c r="P121" s="380"/>
      <c r="Q121" s="380"/>
      <c r="R121" s="380"/>
      <c r="S121" s="380"/>
      <c r="T121" s="380"/>
      <c r="U121" s="380"/>
      <c r="V121" s="380"/>
      <c r="W121" s="380"/>
      <c r="X121" s="380"/>
      <c r="Y121" s="380"/>
      <c r="Z121" s="380"/>
      <c r="AA121" s="380"/>
      <c r="AB121" s="380"/>
      <c r="AC121" s="380"/>
      <c r="AD121" s="380"/>
      <c r="AE121" s="381"/>
      <c r="AF121" s="202"/>
      <c r="AH121" s="385"/>
      <c r="AI121" s="386"/>
      <c r="AJ121" s="386"/>
      <c r="AK121" s="386"/>
      <c r="AL121" s="387"/>
      <c r="AM121" s="387"/>
      <c r="AN121" s="387"/>
      <c r="AO121" s="387"/>
      <c r="AP121" s="387"/>
      <c r="AQ121" s="387"/>
      <c r="AR121" s="375"/>
      <c r="AS121" s="375"/>
      <c r="AT121" s="375"/>
      <c r="AU121" s="375"/>
      <c r="AV121" s="379"/>
      <c r="AW121" s="380"/>
      <c r="AX121" s="380"/>
      <c r="AY121" s="380"/>
      <c r="AZ121" s="380"/>
      <c r="BA121" s="380"/>
      <c r="BB121" s="380"/>
      <c r="BC121" s="380"/>
      <c r="BD121" s="380"/>
      <c r="BE121" s="380"/>
      <c r="BF121" s="380"/>
      <c r="BG121" s="380"/>
      <c r="BH121" s="380"/>
      <c r="BI121" s="380"/>
      <c r="BJ121" s="380"/>
      <c r="BK121" s="380"/>
      <c r="BL121" s="381"/>
    </row>
    <row r="122" spans="1:64" ht="12" customHeight="1">
      <c r="A122" s="335" t="s">
        <v>281</v>
      </c>
      <c r="B122" s="336"/>
      <c r="C122" s="336"/>
      <c r="D122" s="336"/>
      <c r="E122" s="341">
        <f>IF('男子申込入力'!$H$2="","",'男子申込入力'!$H$2)</f>
      </c>
      <c r="F122" s="341"/>
      <c r="G122" s="341"/>
      <c r="H122" s="341"/>
      <c r="I122" s="341"/>
      <c r="J122" s="341"/>
      <c r="K122" s="341"/>
      <c r="L122" s="341"/>
      <c r="M122" s="341"/>
      <c r="N122" s="341"/>
      <c r="O122" s="341"/>
      <c r="P122" s="341"/>
      <c r="Q122" s="341"/>
      <c r="R122" s="341"/>
      <c r="S122" s="341"/>
      <c r="T122" s="341"/>
      <c r="U122" s="341"/>
      <c r="V122" s="341"/>
      <c r="W122" s="341"/>
      <c r="X122" s="341"/>
      <c r="Y122" s="341"/>
      <c r="Z122" s="341"/>
      <c r="AA122" s="341"/>
      <c r="AB122" s="341"/>
      <c r="AC122" s="341"/>
      <c r="AD122" s="341"/>
      <c r="AE122" s="342"/>
      <c r="AF122" s="203"/>
      <c r="AH122" s="335" t="s">
        <v>281</v>
      </c>
      <c r="AI122" s="336"/>
      <c r="AJ122" s="336"/>
      <c r="AK122" s="336"/>
      <c r="AL122" s="341">
        <f>IF('男子申込入力'!$H$2="","",'男子申込入力'!$H$2)</f>
      </c>
      <c r="AM122" s="341"/>
      <c r="AN122" s="341"/>
      <c r="AO122" s="341"/>
      <c r="AP122" s="341"/>
      <c r="AQ122" s="341"/>
      <c r="AR122" s="341"/>
      <c r="AS122" s="341"/>
      <c r="AT122" s="341"/>
      <c r="AU122" s="341"/>
      <c r="AV122" s="341"/>
      <c r="AW122" s="341"/>
      <c r="AX122" s="341"/>
      <c r="AY122" s="341"/>
      <c r="AZ122" s="341"/>
      <c r="BA122" s="341"/>
      <c r="BB122" s="341"/>
      <c r="BC122" s="341"/>
      <c r="BD122" s="341"/>
      <c r="BE122" s="341"/>
      <c r="BF122" s="341"/>
      <c r="BG122" s="341"/>
      <c r="BH122" s="341"/>
      <c r="BI122" s="341"/>
      <c r="BJ122" s="341"/>
      <c r="BK122" s="341"/>
      <c r="BL122" s="342"/>
    </row>
    <row r="123" spans="1:64" ht="12">
      <c r="A123" s="337"/>
      <c r="B123" s="338"/>
      <c r="C123" s="338"/>
      <c r="D123" s="338"/>
      <c r="E123" s="343"/>
      <c r="F123" s="343"/>
      <c r="G123" s="343"/>
      <c r="H123" s="343"/>
      <c r="I123" s="343"/>
      <c r="J123" s="343"/>
      <c r="K123" s="343"/>
      <c r="L123" s="343"/>
      <c r="M123" s="343"/>
      <c r="N123" s="343"/>
      <c r="O123" s="343"/>
      <c r="P123" s="343"/>
      <c r="Q123" s="343"/>
      <c r="R123" s="343"/>
      <c r="S123" s="343"/>
      <c r="T123" s="343"/>
      <c r="U123" s="343"/>
      <c r="V123" s="343"/>
      <c r="W123" s="343"/>
      <c r="X123" s="343"/>
      <c r="Y123" s="343"/>
      <c r="Z123" s="343"/>
      <c r="AA123" s="343"/>
      <c r="AB123" s="343"/>
      <c r="AC123" s="343"/>
      <c r="AD123" s="343"/>
      <c r="AE123" s="344"/>
      <c r="AF123" s="203"/>
      <c r="AH123" s="337"/>
      <c r="AI123" s="338"/>
      <c r="AJ123" s="338"/>
      <c r="AK123" s="338"/>
      <c r="AL123" s="343"/>
      <c r="AM123" s="343"/>
      <c r="AN123" s="343"/>
      <c r="AO123" s="343"/>
      <c r="AP123" s="343"/>
      <c r="AQ123" s="343"/>
      <c r="AR123" s="343"/>
      <c r="AS123" s="343"/>
      <c r="AT123" s="343"/>
      <c r="AU123" s="343"/>
      <c r="AV123" s="343"/>
      <c r="AW123" s="343"/>
      <c r="AX123" s="343"/>
      <c r="AY123" s="343"/>
      <c r="AZ123" s="343"/>
      <c r="BA123" s="343"/>
      <c r="BB123" s="343"/>
      <c r="BC123" s="343"/>
      <c r="BD123" s="343"/>
      <c r="BE123" s="343"/>
      <c r="BF123" s="343"/>
      <c r="BG123" s="343"/>
      <c r="BH123" s="343"/>
      <c r="BI123" s="343"/>
      <c r="BJ123" s="343"/>
      <c r="BK123" s="343"/>
      <c r="BL123" s="344"/>
    </row>
    <row r="124" spans="1:64" ht="12" thickBot="1">
      <c r="A124" s="339"/>
      <c r="B124" s="340"/>
      <c r="C124" s="340"/>
      <c r="D124" s="340"/>
      <c r="E124" s="345"/>
      <c r="F124" s="345"/>
      <c r="G124" s="345"/>
      <c r="H124" s="345"/>
      <c r="I124" s="345"/>
      <c r="J124" s="345"/>
      <c r="K124" s="345"/>
      <c r="L124" s="345"/>
      <c r="M124" s="345"/>
      <c r="N124" s="345"/>
      <c r="O124" s="345"/>
      <c r="P124" s="345"/>
      <c r="Q124" s="345"/>
      <c r="R124" s="345"/>
      <c r="S124" s="345"/>
      <c r="T124" s="345"/>
      <c r="U124" s="345"/>
      <c r="V124" s="345"/>
      <c r="W124" s="345"/>
      <c r="X124" s="345"/>
      <c r="Y124" s="345"/>
      <c r="Z124" s="345"/>
      <c r="AA124" s="345"/>
      <c r="AB124" s="345"/>
      <c r="AC124" s="345"/>
      <c r="AD124" s="345"/>
      <c r="AE124" s="346"/>
      <c r="AF124" s="203"/>
      <c r="AH124" s="339"/>
      <c r="AI124" s="340"/>
      <c r="AJ124" s="340"/>
      <c r="AK124" s="340"/>
      <c r="AL124" s="345"/>
      <c r="AM124" s="345"/>
      <c r="AN124" s="345"/>
      <c r="AO124" s="345"/>
      <c r="AP124" s="345"/>
      <c r="AQ124" s="345"/>
      <c r="AR124" s="345"/>
      <c r="AS124" s="345"/>
      <c r="AT124" s="345"/>
      <c r="AU124" s="345"/>
      <c r="AV124" s="345"/>
      <c r="AW124" s="345"/>
      <c r="AX124" s="345"/>
      <c r="AY124" s="345"/>
      <c r="AZ124" s="345"/>
      <c r="BA124" s="345"/>
      <c r="BB124" s="345"/>
      <c r="BC124" s="345"/>
      <c r="BD124" s="345"/>
      <c r="BE124" s="345"/>
      <c r="BF124" s="345"/>
      <c r="BG124" s="345"/>
      <c r="BH124" s="345"/>
      <c r="BI124" s="345"/>
      <c r="BJ124" s="345"/>
      <c r="BK124" s="345"/>
      <c r="BL124" s="346"/>
    </row>
    <row r="125" spans="1:64" ht="12">
      <c r="A125" s="250"/>
      <c r="B125" s="250"/>
      <c r="C125" s="250"/>
      <c r="D125" s="250"/>
      <c r="E125" s="250"/>
      <c r="F125" s="250"/>
      <c r="G125" s="250"/>
      <c r="H125" s="250"/>
      <c r="I125" s="249"/>
      <c r="J125" s="249"/>
      <c r="K125" s="249"/>
      <c r="L125" s="249"/>
      <c r="M125" s="249"/>
      <c r="N125" s="249"/>
      <c r="O125" s="249"/>
      <c r="P125" s="249"/>
      <c r="Q125" s="249"/>
      <c r="R125" s="249"/>
      <c r="S125" s="249"/>
      <c r="T125" s="249"/>
      <c r="U125" s="249"/>
      <c r="V125" s="249"/>
      <c r="W125" s="249"/>
      <c r="X125" s="249"/>
      <c r="Y125" s="249"/>
      <c r="Z125" s="249"/>
      <c r="AA125" s="249"/>
      <c r="AB125" s="249"/>
      <c r="AC125" s="249"/>
      <c r="AD125" s="249"/>
      <c r="AE125" s="249"/>
      <c r="AF125" s="203"/>
      <c r="AH125" s="250"/>
      <c r="AI125" s="250"/>
      <c r="AJ125" s="250"/>
      <c r="AK125" s="250"/>
      <c r="AL125" s="250"/>
      <c r="AM125" s="250"/>
      <c r="AN125" s="250"/>
      <c r="AO125" s="250"/>
      <c r="AP125" s="249"/>
      <c r="AQ125" s="249"/>
      <c r="AR125" s="249"/>
      <c r="AS125" s="249"/>
      <c r="AT125" s="249"/>
      <c r="AU125" s="249"/>
      <c r="AV125" s="249"/>
      <c r="AW125" s="249"/>
      <c r="AX125" s="249"/>
      <c r="AY125" s="249"/>
      <c r="AZ125" s="249"/>
      <c r="BA125" s="249"/>
      <c r="BB125" s="249"/>
      <c r="BC125" s="249"/>
      <c r="BD125" s="249"/>
      <c r="BE125" s="249"/>
      <c r="BF125" s="249"/>
      <c r="BG125" s="249"/>
      <c r="BH125" s="249"/>
      <c r="BI125" s="249"/>
      <c r="BJ125" s="249"/>
      <c r="BK125" s="249"/>
      <c r="BL125" s="249"/>
    </row>
    <row r="126" spans="1:64" ht="12">
      <c r="A126" s="250"/>
      <c r="B126" s="250"/>
      <c r="C126" s="250"/>
      <c r="D126" s="250"/>
      <c r="E126" s="250"/>
      <c r="F126" s="250"/>
      <c r="G126" s="250"/>
      <c r="H126" s="250"/>
      <c r="I126" s="249"/>
      <c r="J126" s="249"/>
      <c r="K126" s="249"/>
      <c r="L126" s="249"/>
      <c r="M126" s="249"/>
      <c r="N126" s="249"/>
      <c r="O126" s="249"/>
      <c r="P126" s="249"/>
      <c r="Q126" s="249"/>
      <c r="R126" s="249"/>
      <c r="S126" s="249"/>
      <c r="T126" s="249"/>
      <c r="U126" s="249"/>
      <c r="V126" s="249"/>
      <c r="W126" s="249"/>
      <c r="X126" s="249"/>
      <c r="Y126" s="249"/>
      <c r="Z126" s="249"/>
      <c r="AA126" s="249"/>
      <c r="AB126" s="249"/>
      <c r="AC126" s="249"/>
      <c r="AD126" s="249"/>
      <c r="AE126" s="249"/>
      <c r="AF126" s="203"/>
      <c r="AH126" s="250"/>
      <c r="AI126" s="250"/>
      <c r="AJ126" s="250"/>
      <c r="AK126" s="250"/>
      <c r="AL126" s="250"/>
      <c r="AM126" s="250"/>
      <c r="AN126" s="250"/>
      <c r="AO126" s="250"/>
      <c r="AP126" s="249"/>
      <c r="AQ126" s="249"/>
      <c r="AR126" s="249"/>
      <c r="AS126" s="249"/>
      <c r="AT126" s="249"/>
      <c r="AU126" s="249"/>
      <c r="AV126" s="249"/>
      <c r="AW126" s="249"/>
      <c r="AX126" s="249"/>
      <c r="AY126" s="249"/>
      <c r="AZ126" s="249"/>
      <c r="BA126" s="249"/>
      <c r="BB126" s="249"/>
      <c r="BC126" s="249"/>
      <c r="BD126" s="249"/>
      <c r="BE126" s="249"/>
      <c r="BF126" s="249"/>
      <c r="BG126" s="249"/>
      <c r="BH126" s="249"/>
      <c r="BI126" s="249"/>
      <c r="BJ126" s="249"/>
      <c r="BK126" s="249"/>
      <c r="BL126" s="249"/>
    </row>
    <row r="127" spans="1:64" ht="18.75" customHeight="1">
      <c r="A127" s="251"/>
      <c r="B127" s="251"/>
      <c r="C127" s="251"/>
      <c r="D127" s="251"/>
      <c r="E127" s="252"/>
      <c r="F127" s="252"/>
      <c r="G127" s="252"/>
      <c r="H127" s="252"/>
      <c r="I127" s="252"/>
      <c r="J127" s="252"/>
      <c r="K127" s="252"/>
      <c r="L127" s="252"/>
      <c r="M127" s="252"/>
      <c r="N127" s="252"/>
      <c r="O127" s="252"/>
      <c r="P127" s="252"/>
      <c r="Q127" s="252"/>
      <c r="R127" s="252"/>
      <c r="S127" s="252"/>
      <c r="T127" s="252"/>
      <c r="U127" s="252"/>
      <c r="V127" s="253"/>
      <c r="W127" s="251"/>
      <c r="X127" s="251"/>
      <c r="Y127" s="251"/>
      <c r="Z127" s="251"/>
      <c r="AA127" s="251"/>
      <c r="AB127" s="251"/>
      <c r="AC127" s="251"/>
      <c r="AD127" s="251"/>
      <c r="AE127" s="251"/>
      <c r="AF127" s="202"/>
      <c r="AH127" s="251"/>
      <c r="AI127" s="251"/>
      <c r="AJ127" s="251"/>
      <c r="AK127" s="251"/>
      <c r="AL127" s="252"/>
      <c r="AM127" s="252"/>
      <c r="AN127" s="252"/>
      <c r="AO127" s="252"/>
      <c r="AP127" s="252"/>
      <c r="AQ127" s="252"/>
      <c r="AR127" s="252"/>
      <c r="AS127" s="252"/>
      <c r="AT127" s="252"/>
      <c r="AU127" s="252"/>
      <c r="AV127" s="252"/>
      <c r="AW127" s="252"/>
      <c r="AX127" s="252"/>
      <c r="AY127" s="252"/>
      <c r="AZ127" s="252"/>
      <c r="BA127" s="252"/>
      <c r="BB127" s="252"/>
      <c r="BC127" s="253"/>
      <c r="BD127" s="251"/>
      <c r="BE127" s="251"/>
      <c r="BF127" s="251"/>
      <c r="BG127" s="251"/>
      <c r="BH127" s="251"/>
      <c r="BI127" s="251"/>
      <c r="BJ127" s="251"/>
      <c r="BK127" s="251"/>
      <c r="BL127" s="251"/>
    </row>
    <row r="128" spans="1:64" ht="18.75" customHeight="1">
      <c r="A128" s="251" t="s">
        <v>293</v>
      </c>
      <c r="B128" s="251"/>
      <c r="C128" s="251"/>
      <c r="D128" s="251"/>
      <c r="E128" s="252"/>
      <c r="F128" s="252"/>
      <c r="G128" s="252"/>
      <c r="H128" s="252"/>
      <c r="I128" s="252"/>
      <c r="J128" s="252"/>
      <c r="K128" s="252"/>
      <c r="L128" s="252"/>
      <c r="M128" s="252"/>
      <c r="N128" s="252"/>
      <c r="O128" s="252"/>
      <c r="P128" s="252"/>
      <c r="Q128" s="252"/>
      <c r="R128" s="252"/>
      <c r="S128" s="252"/>
      <c r="T128" s="252"/>
      <c r="U128" s="252"/>
      <c r="V128" s="251"/>
      <c r="W128" s="251"/>
      <c r="X128" s="251"/>
      <c r="Y128" s="251"/>
      <c r="Z128" s="251"/>
      <c r="AA128" s="251"/>
      <c r="AB128" s="251"/>
      <c r="AC128" s="251"/>
      <c r="AD128" s="251"/>
      <c r="AE128" s="251"/>
      <c r="AF128" s="202"/>
      <c r="AH128" s="251" t="s">
        <v>293</v>
      </c>
      <c r="AI128" s="251"/>
      <c r="AJ128" s="251"/>
      <c r="AK128" s="251"/>
      <c r="AL128" s="252"/>
      <c r="AM128" s="252"/>
      <c r="AN128" s="252"/>
      <c r="AO128" s="252"/>
      <c r="AP128" s="252"/>
      <c r="AQ128" s="252"/>
      <c r="AR128" s="252"/>
      <c r="AS128" s="252"/>
      <c r="AT128" s="252"/>
      <c r="AU128" s="252"/>
      <c r="AV128" s="252"/>
      <c r="AW128" s="252"/>
      <c r="AX128" s="252"/>
      <c r="AY128" s="252"/>
      <c r="AZ128" s="252"/>
      <c r="BA128" s="252"/>
      <c r="BB128" s="252"/>
      <c r="BC128" s="251"/>
      <c r="BD128" s="251"/>
      <c r="BE128" s="251"/>
      <c r="BF128" s="251"/>
      <c r="BG128" s="251"/>
      <c r="BH128" s="251"/>
      <c r="BI128" s="251"/>
      <c r="BJ128" s="251"/>
      <c r="BK128" s="251"/>
      <c r="BL128" s="251"/>
    </row>
    <row r="129" spans="1:55" ht="12">
      <c r="A129" s="262" t="s">
        <v>298</v>
      </c>
      <c r="N129" s="204"/>
      <c r="R129" s="204"/>
      <c r="T129" s="204"/>
      <c r="U129" s="204"/>
      <c r="V129" s="204"/>
      <c r="AH129" s="262" t="s">
        <v>298</v>
      </c>
      <c r="AU129" s="204"/>
      <c r="AY129" s="204"/>
      <c r="BA129" s="204"/>
      <c r="BB129" s="204"/>
      <c r="BC129" s="204"/>
    </row>
    <row r="130" spans="1:34" ht="12">
      <c r="A130" s="204"/>
      <c r="AH130" s="204"/>
    </row>
    <row r="131" spans="1:64" ht="9.75" customHeight="1">
      <c r="A131" s="369" t="s">
        <v>295</v>
      </c>
      <c r="B131" s="370"/>
      <c r="C131" s="370"/>
      <c r="D131" s="370"/>
      <c r="E131" s="370"/>
      <c r="F131" s="370"/>
      <c r="G131" s="205" t="s">
        <v>291</v>
      </c>
      <c r="H131" s="206"/>
      <c r="I131" s="206"/>
      <c r="J131" s="206"/>
      <c r="K131" s="206"/>
      <c r="L131" s="206"/>
      <c r="M131" s="207"/>
      <c r="N131" s="363" t="s">
        <v>282</v>
      </c>
      <c r="O131" s="364"/>
      <c r="P131" s="365"/>
      <c r="Q131" s="349"/>
      <c r="R131" s="350"/>
      <c r="S131" s="350"/>
      <c r="T131" s="350"/>
      <c r="U131" s="350"/>
      <c r="V131" s="351"/>
      <c r="W131" s="330" t="s">
        <v>284</v>
      </c>
      <c r="X131" s="331"/>
      <c r="Y131" s="355"/>
      <c r="Z131" s="357"/>
      <c r="AA131" s="358"/>
      <c r="AB131" s="358"/>
      <c r="AC131" s="358"/>
      <c r="AD131" s="358"/>
      <c r="AE131" s="359"/>
      <c r="AH131" s="369" t="s">
        <v>295</v>
      </c>
      <c r="AI131" s="370"/>
      <c r="AJ131" s="370"/>
      <c r="AK131" s="370"/>
      <c r="AL131" s="370"/>
      <c r="AM131" s="370"/>
      <c r="AN131" s="205" t="s">
        <v>291</v>
      </c>
      <c r="AO131" s="206"/>
      <c r="AP131" s="206"/>
      <c r="AQ131" s="206"/>
      <c r="AR131" s="206"/>
      <c r="AS131" s="206"/>
      <c r="AT131" s="207"/>
      <c r="AU131" s="363" t="s">
        <v>282</v>
      </c>
      <c r="AV131" s="364"/>
      <c r="AW131" s="365"/>
      <c r="AX131" s="349"/>
      <c r="AY131" s="350"/>
      <c r="AZ131" s="350"/>
      <c r="BA131" s="350"/>
      <c r="BB131" s="350"/>
      <c r="BC131" s="351"/>
      <c r="BD131" s="330" t="s">
        <v>284</v>
      </c>
      <c r="BE131" s="331"/>
      <c r="BF131" s="355"/>
      <c r="BG131" s="357"/>
      <c r="BH131" s="358"/>
      <c r="BI131" s="358"/>
      <c r="BJ131" s="358"/>
      <c r="BK131" s="358"/>
      <c r="BL131" s="359"/>
    </row>
    <row r="132" spans="1:64" ht="9.75" customHeight="1">
      <c r="A132" s="371"/>
      <c r="B132" s="372"/>
      <c r="C132" s="372"/>
      <c r="D132" s="372"/>
      <c r="E132" s="372"/>
      <c r="F132" s="372"/>
      <c r="G132" s="256"/>
      <c r="H132" s="257"/>
      <c r="I132" s="257"/>
      <c r="J132" s="257"/>
      <c r="K132" s="257"/>
      <c r="L132" s="257"/>
      <c r="M132" s="258"/>
      <c r="N132" s="366"/>
      <c r="O132" s="367"/>
      <c r="P132" s="368"/>
      <c r="Q132" s="352"/>
      <c r="R132" s="353"/>
      <c r="S132" s="353"/>
      <c r="T132" s="353"/>
      <c r="U132" s="353"/>
      <c r="V132" s="354"/>
      <c r="W132" s="382"/>
      <c r="X132" s="383"/>
      <c r="Y132" s="384"/>
      <c r="Z132" s="360"/>
      <c r="AA132" s="361"/>
      <c r="AB132" s="361"/>
      <c r="AC132" s="361"/>
      <c r="AD132" s="361"/>
      <c r="AE132" s="362"/>
      <c r="AH132" s="371"/>
      <c r="AI132" s="372"/>
      <c r="AJ132" s="372"/>
      <c r="AK132" s="372"/>
      <c r="AL132" s="372"/>
      <c r="AM132" s="372"/>
      <c r="AN132" s="256"/>
      <c r="AO132" s="257"/>
      <c r="AP132" s="257"/>
      <c r="AQ132" s="257"/>
      <c r="AR132" s="257"/>
      <c r="AS132" s="257"/>
      <c r="AT132" s="258"/>
      <c r="AU132" s="366"/>
      <c r="AV132" s="367"/>
      <c r="AW132" s="368"/>
      <c r="AX132" s="352"/>
      <c r="AY132" s="353"/>
      <c r="AZ132" s="353"/>
      <c r="BA132" s="353"/>
      <c r="BB132" s="353"/>
      <c r="BC132" s="354"/>
      <c r="BD132" s="382"/>
      <c r="BE132" s="383"/>
      <c r="BF132" s="384"/>
      <c r="BG132" s="360"/>
      <c r="BH132" s="361"/>
      <c r="BI132" s="361"/>
      <c r="BJ132" s="361"/>
      <c r="BK132" s="361"/>
      <c r="BL132" s="362"/>
    </row>
    <row r="133" spans="1:64" ht="9.75" customHeight="1">
      <c r="A133" s="371"/>
      <c r="B133" s="372"/>
      <c r="C133" s="372"/>
      <c r="D133" s="372"/>
      <c r="E133" s="372"/>
      <c r="F133" s="372"/>
      <c r="G133" s="256"/>
      <c r="H133" s="257"/>
      <c r="I133" s="257"/>
      <c r="J133" s="257"/>
      <c r="K133" s="257"/>
      <c r="L133" s="257"/>
      <c r="M133" s="258"/>
      <c r="N133" s="363" t="s">
        <v>283</v>
      </c>
      <c r="O133" s="364"/>
      <c r="P133" s="365"/>
      <c r="Q133" s="349"/>
      <c r="R133" s="350"/>
      <c r="S133" s="350"/>
      <c r="T133" s="350"/>
      <c r="U133" s="350"/>
      <c r="V133" s="351"/>
      <c r="W133" s="333"/>
      <c r="X133" s="333"/>
      <c r="Y133" s="333"/>
      <c r="Z133" s="334"/>
      <c r="AA133" s="334"/>
      <c r="AB133" s="334"/>
      <c r="AC133" s="334"/>
      <c r="AD133" s="334"/>
      <c r="AE133" s="334"/>
      <c r="AH133" s="371"/>
      <c r="AI133" s="372"/>
      <c r="AJ133" s="372"/>
      <c r="AK133" s="372"/>
      <c r="AL133" s="372"/>
      <c r="AM133" s="372"/>
      <c r="AN133" s="256"/>
      <c r="AO133" s="257"/>
      <c r="AP133" s="257"/>
      <c r="AQ133" s="257"/>
      <c r="AR133" s="257"/>
      <c r="AS133" s="257"/>
      <c r="AT133" s="258"/>
      <c r="AU133" s="363" t="s">
        <v>283</v>
      </c>
      <c r="AV133" s="364"/>
      <c r="AW133" s="365"/>
      <c r="AX133" s="349"/>
      <c r="AY133" s="350"/>
      <c r="AZ133" s="350"/>
      <c r="BA133" s="350"/>
      <c r="BB133" s="350"/>
      <c r="BC133" s="351"/>
      <c r="BD133" s="333"/>
      <c r="BE133" s="333"/>
      <c r="BF133" s="333"/>
      <c r="BG133" s="334"/>
      <c r="BH133" s="334"/>
      <c r="BI133" s="334"/>
      <c r="BJ133" s="334"/>
      <c r="BK133" s="334"/>
      <c r="BL133" s="334"/>
    </row>
    <row r="134" spans="1:64" ht="9.75" customHeight="1">
      <c r="A134" s="373"/>
      <c r="B134" s="374"/>
      <c r="C134" s="374"/>
      <c r="D134" s="374"/>
      <c r="E134" s="374"/>
      <c r="F134" s="374"/>
      <c r="G134" s="259"/>
      <c r="H134" s="260"/>
      <c r="I134" s="260"/>
      <c r="J134" s="260"/>
      <c r="K134" s="260"/>
      <c r="L134" s="260"/>
      <c r="M134" s="261"/>
      <c r="N134" s="366"/>
      <c r="O134" s="367"/>
      <c r="P134" s="368"/>
      <c r="Q134" s="352"/>
      <c r="R134" s="353"/>
      <c r="S134" s="353"/>
      <c r="T134" s="353"/>
      <c r="U134" s="353"/>
      <c r="V134" s="354"/>
      <c r="W134" s="333"/>
      <c r="X134" s="333"/>
      <c r="Y134" s="333"/>
      <c r="Z134" s="334"/>
      <c r="AA134" s="334"/>
      <c r="AB134" s="334"/>
      <c r="AC134" s="334"/>
      <c r="AD134" s="334"/>
      <c r="AE134" s="334"/>
      <c r="AH134" s="373"/>
      <c r="AI134" s="374"/>
      <c r="AJ134" s="374"/>
      <c r="AK134" s="374"/>
      <c r="AL134" s="374"/>
      <c r="AM134" s="374"/>
      <c r="AN134" s="259"/>
      <c r="AO134" s="260"/>
      <c r="AP134" s="260"/>
      <c r="AQ134" s="260"/>
      <c r="AR134" s="260"/>
      <c r="AS134" s="260"/>
      <c r="AT134" s="261"/>
      <c r="AU134" s="366"/>
      <c r="AV134" s="367"/>
      <c r="AW134" s="368"/>
      <c r="AX134" s="352"/>
      <c r="AY134" s="353"/>
      <c r="AZ134" s="353"/>
      <c r="BA134" s="353"/>
      <c r="BB134" s="353"/>
      <c r="BC134" s="354"/>
      <c r="BD134" s="333"/>
      <c r="BE134" s="333"/>
      <c r="BF134" s="333"/>
      <c r="BG134" s="334"/>
      <c r="BH134" s="334"/>
      <c r="BI134" s="334"/>
      <c r="BJ134" s="334"/>
      <c r="BK134" s="334"/>
      <c r="BL134" s="334"/>
    </row>
    <row r="135" spans="1:64" ht="9.75" customHeight="1">
      <c r="A135" s="369" t="s">
        <v>294</v>
      </c>
      <c r="B135" s="370"/>
      <c r="C135" s="370"/>
      <c r="D135" s="370"/>
      <c r="E135" s="370"/>
      <c r="F135" s="370"/>
      <c r="G135" s="205" t="s">
        <v>291</v>
      </c>
      <c r="H135" s="206"/>
      <c r="I135" s="206"/>
      <c r="J135" s="206"/>
      <c r="K135" s="206"/>
      <c r="L135" s="206"/>
      <c r="M135" s="207"/>
      <c r="N135" s="347" t="s">
        <v>282</v>
      </c>
      <c r="O135" s="348"/>
      <c r="P135" s="348"/>
      <c r="Q135" s="349"/>
      <c r="R135" s="350"/>
      <c r="S135" s="350"/>
      <c r="T135" s="350"/>
      <c r="U135" s="350"/>
      <c r="V135" s="351"/>
      <c r="W135" s="330" t="s">
        <v>284</v>
      </c>
      <c r="X135" s="331"/>
      <c r="Y135" s="355"/>
      <c r="Z135" s="357"/>
      <c r="AA135" s="358"/>
      <c r="AB135" s="358"/>
      <c r="AC135" s="358"/>
      <c r="AD135" s="358"/>
      <c r="AE135" s="359"/>
      <c r="AH135" s="369" t="s">
        <v>294</v>
      </c>
      <c r="AI135" s="370"/>
      <c r="AJ135" s="370"/>
      <c r="AK135" s="370"/>
      <c r="AL135" s="370"/>
      <c r="AM135" s="370"/>
      <c r="AN135" s="205" t="s">
        <v>291</v>
      </c>
      <c r="AO135" s="206"/>
      <c r="AP135" s="206"/>
      <c r="AQ135" s="206"/>
      <c r="AR135" s="206"/>
      <c r="AS135" s="206"/>
      <c r="AT135" s="207"/>
      <c r="AU135" s="347" t="s">
        <v>282</v>
      </c>
      <c r="AV135" s="348"/>
      <c r="AW135" s="348"/>
      <c r="AX135" s="349"/>
      <c r="AY135" s="350"/>
      <c r="AZ135" s="350"/>
      <c r="BA135" s="350"/>
      <c r="BB135" s="350"/>
      <c r="BC135" s="351"/>
      <c r="BD135" s="330" t="s">
        <v>284</v>
      </c>
      <c r="BE135" s="331"/>
      <c r="BF135" s="355"/>
      <c r="BG135" s="357"/>
      <c r="BH135" s="358"/>
      <c r="BI135" s="358"/>
      <c r="BJ135" s="358"/>
      <c r="BK135" s="358"/>
      <c r="BL135" s="359"/>
    </row>
    <row r="136" spans="1:64" ht="9.75" customHeight="1">
      <c r="A136" s="371"/>
      <c r="B136" s="372"/>
      <c r="C136" s="372"/>
      <c r="D136" s="372"/>
      <c r="E136" s="372"/>
      <c r="F136" s="372"/>
      <c r="G136" s="256"/>
      <c r="H136" s="257"/>
      <c r="I136" s="257"/>
      <c r="J136" s="257"/>
      <c r="K136" s="257"/>
      <c r="L136" s="257"/>
      <c r="M136" s="258"/>
      <c r="N136" s="348"/>
      <c r="O136" s="348"/>
      <c r="P136" s="348"/>
      <c r="Q136" s="352"/>
      <c r="R136" s="353"/>
      <c r="S136" s="353"/>
      <c r="T136" s="353"/>
      <c r="U136" s="353"/>
      <c r="V136" s="354"/>
      <c r="W136" s="332"/>
      <c r="X136" s="333"/>
      <c r="Y136" s="356"/>
      <c r="Z136" s="360"/>
      <c r="AA136" s="361"/>
      <c r="AB136" s="361"/>
      <c r="AC136" s="361"/>
      <c r="AD136" s="361"/>
      <c r="AE136" s="362"/>
      <c r="AH136" s="371"/>
      <c r="AI136" s="372"/>
      <c r="AJ136" s="372"/>
      <c r="AK136" s="372"/>
      <c r="AL136" s="372"/>
      <c r="AM136" s="372"/>
      <c r="AN136" s="256"/>
      <c r="AO136" s="257"/>
      <c r="AP136" s="257"/>
      <c r="AQ136" s="257"/>
      <c r="AR136" s="257"/>
      <c r="AS136" s="257"/>
      <c r="AT136" s="258"/>
      <c r="AU136" s="348"/>
      <c r="AV136" s="348"/>
      <c r="AW136" s="348"/>
      <c r="AX136" s="352"/>
      <c r="AY136" s="353"/>
      <c r="AZ136" s="353"/>
      <c r="BA136" s="353"/>
      <c r="BB136" s="353"/>
      <c r="BC136" s="354"/>
      <c r="BD136" s="332"/>
      <c r="BE136" s="333"/>
      <c r="BF136" s="356"/>
      <c r="BG136" s="360"/>
      <c r="BH136" s="361"/>
      <c r="BI136" s="361"/>
      <c r="BJ136" s="361"/>
      <c r="BK136" s="361"/>
      <c r="BL136" s="362"/>
    </row>
    <row r="137" spans="1:64" ht="9.75" customHeight="1">
      <c r="A137" s="371"/>
      <c r="B137" s="372"/>
      <c r="C137" s="372"/>
      <c r="D137" s="372"/>
      <c r="E137" s="372"/>
      <c r="F137" s="372"/>
      <c r="G137" s="256"/>
      <c r="H137" s="257"/>
      <c r="I137" s="257"/>
      <c r="J137" s="257"/>
      <c r="K137" s="257"/>
      <c r="L137" s="257"/>
      <c r="M137" s="258"/>
      <c r="N137" s="347" t="s">
        <v>283</v>
      </c>
      <c r="O137" s="348"/>
      <c r="P137" s="348"/>
      <c r="Q137" s="349"/>
      <c r="R137" s="350"/>
      <c r="S137" s="350"/>
      <c r="T137" s="350"/>
      <c r="U137" s="350"/>
      <c r="V137" s="350"/>
      <c r="W137" s="330"/>
      <c r="X137" s="331"/>
      <c r="Y137" s="331"/>
      <c r="Z137" s="334"/>
      <c r="AA137" s="334"/>
      <c r="AB137" s="334"/>
      <c r="AC137" s="334"/>
      <c r="AD137" s="334"/>
      <c r="AE137" s="334"/>
      <c r="AF137" s="215"/>
      <c r="AG137" s="216"/>
      <c r="AH137" s="371"/>
      <c r="AI137" s="372"/>
      <c r="AJ137" s="372"/>
      <c r="AK137" s="372"/>
      <c r="AL137" s="372"/>
      <c r="AM137" s="372"/>
      <c r="AN137" s="256"/>
      <c r="AO137" s="257"/>
      <c r="AP137" s="257"/>
      <c r="AQ137" s="257"/>
      <c r="AR137" s="257"/>
      <c r="AS137" s="257"/>
      <c r="AT137" s="258"/>
      <c r="AU137" s="347" t="s">
        <v>283</v>
      </c>
      <c r="AV137" s="348"/>
      <c r="AW137" s="348"/>
      <c r="AX137" s="349"/>
      <c r="AY137" s="350"/>
      <c r="AZ137" s="350"/>
      <c r="BA137" s="350"/>
      <c r="BB137" s="350"/>
      <c r="BC137" s="350"/>
      <c r="BD137" s="330"/>
      <c r="BE137" s="331"/>
      <c r="BF137" s="331"/>
      <c r="BG137" s="334"/>
      <c r="BH137" s="334"/>
      <c r="BI137" s="334"/>
      <c r="BJ137" s="334"/>
      <c r="BK137" s="334"/>
      <c r="BL137" s="334"/>
    </row>
    <row r="138" spans="1:64" ht="9.75" customHeight="1">
      <c r="A138" s="373"/>
      <c r="B138" s="374"/>
      <c r="C138" s="374"/>
      <c r="D138" s="374"/>
      <c r="E138" s="374"/>
      <c r="F138" s="374"/>
      <c r="G138" s="259"/>
      <c r="H138" s="260"/>
      <c r="I138" s="260"/>
      <c r="J138" s="260"/>
      <c r="K138" s="260"/>
      <c r="L138" s="260"/>
      <c r="M138" s="261"/>
      <c r="N138" s="348"/>
      <c r="O138" s="348"/>
      <c r="P138" s="348"/>
      <c r="Q138" s="352"/>
      <c r="R138" s="353"/>
      <c r="S138" s="353"/>
      <c r="T138" s="353"/>
      <c r="U138" s="353"/>
      <c r="V138" s="353"/>
      <c r="W138" s="332"/>
      <c r="X138" s="333"/>
      <c r="Y138" s="333"/>
      <c r="Z138" s="334"/>
      <c r="AA138" s="334"/>
      <c r="AB138" s="334"/>
      <c r="AC138" s="334"/>
      <c r="AD138" s="334"/>
      <c r="AE138" s="334"/>
      <c r="AF138" s="215"/>
      <c r="AG138" s="216"/>
      <c r="AH138" s="373"/>
      <c r="AI138" s="374"/>
      <c r="AJ138" s="374"/>
      <c r="AK138" s="374"/>
      <c r="AL138" s="374"/>
      <c r="AM138" s="374"/>
      <c r="AN138" s="259"/>
      <c r="AO138" s="260"/>
      <c r="AP138" s="260"/>
      <c r="AQ138" s="260"/>
      <c r="AR138" s="260"/>
      <c r="AS138" s="260"/>
      <c r="AT138" s="261"/>
      <c r="AU138" s="348"/>
      <c r="AV138" s="348"/>
      <c r="AW138" s="348"/>
      <c r="AX138" s="352"/>
      <c r="AY138" s="353"/>
      <c r="AZ138" s="353"/>
      <c r="BA138" s="353"/>
      <c r="BB138" s="353"/>
      <c r="BC138" s="353"/>
      <c r="BD138" s="332"/>
      <c r="BE138" s="333"/>
      <c r="BF138" s="333"/>
      <c r="BG138" s="334"/>
      <c r="BH138" s="334"/>
      <c r="BI138" s="334"/>
      <c r="BJ138" s="334"/>
      <c r="BK138" s="334"/>
      <c r="BL138" s="334"/>
    </row>
    <row r="139" spans="1:64" ht="18.75" customHeight="1" thickBot="1">
      <c r="A139" s="254" t="s">
        <v>308</v>
      </c>
      <c r="B139" s="251"/>
      <c r="C139" s="251"/>
      <c r="D139" s="251"/>
      <c r="E139" s="251"/>
      <c r="F139" s="251"/>
      <c r="G139" s="251"/>
      <c r="H139" s="251"/>
      <c r="I139" s="251"/>
      <c r="J139" s="251"/>
      <c r="K139" s="251"/>
      <c r="L139" s="251"/>
      <c r="M139" s="251"/>
      <c r="N139" s="251"/>
      <c r="O139" s="251"/>
      <c r="P139" s="251"/>
      <c r="Q139" s="251"/>
      <c r="R139" s="251"/>
      <c r="S139" s="251"/>
      <c r="T139" s="251"/>
      <c r="U139" s="251"/>
      <c r="V139" s="251"/>
      <c r="W139" s="251"/>
      <c r="X139" s="251"/>
      <c r="Y139" s="255"/>
      <c r="Z139" s="251"/>
      <c r="AA139" s="251"/>
      <c r="AB139" s="255" t="s">
        <v>277</v>
      </c>
      <c r="AC139" s="251"/>
      <c r="AD139" s="251"/>
      <c r="AE139" s="251"/>
      <c r="AF139" s="197"/>
      <c r="AG139" s="198"/>
      <c r="AH139" s="254" t="s">
        <v>308</v>
      </c>
      <c r="AI139" s="251"/>
      <c r="AJ139" s="251"/>
      <c r="AK139" s="251"/>
      <c r="AL139" s="251"/>
      <c r="AM139" s="251"/>
      <c r="AN139" s="251"/>
      <c r="AO139" s="251"/>
      <c r="AP139" s="251"/>
      <c r="AQ139" s="251"/>
      <c r="AR139" s="251"/>
      <c r="AS139" s="251"/>
      <c r="AT139" s="251"/>
      <c r="AU139" s="251"/>
      <c r="AV139" s="251"/>
      <c r="AW139" s="251"/>
      <c r="AX139" s="251"/>
      <c r="AY139" s="251"/>
      <c r="AZ139" s="251"/>
      <c r="BA139" s="251"/>
      <c r="BB139" s="251"/>
      <c r="BC139" s="251"/>
      <c r="BD139" s="251"/>
      <c r="BE139" s="251"/>
      <c r="BF139" s="255"/>
      <c r="BG139" s="251"/>
      <c r="BH139" s="251"/>
      <c r="BI139" s="255" t="s">
        <v>277</v>
      </c>
      <c r="BJ139" s="251"/>
      <c r="BK139" s="251"/>
      <c r="BL139" s="251"/>
    </row>
    <row r="140" spans="1:64" ht="18.75" customHeight="1">
      <c r="A140" s="388" t="s">
        <v>278</v>
      </c>
      <c r="B140" s="389"/>
      <c r="C140" s="389"/>
      <c r="D140" s="389"/>
      <c r="E140" s="391" t="s">
        <v>292</v>
      </c>
      <c r="F140" s="391"/>
      <c r="G140" s="391"/>
      <c r="H140" s="391"/>
      <c r="I140" s="393"/>
      <c r="J140" s="394"/>
      <c r="K140" s="394"/>
      <c r="L140" s="394"/>
      <c r="M140" s="394"/>
      <c r="N140" s="394"/>
      <c r="O140" s="394"/>
      <c r="P140" s="394"/>
      <c r="Q140" s="394"/>
      <c r="R140" s="394"/>
      <c r="S140" s="394"/>
      <c r="T140" s="394"/>
      <c r="U140" s="394"/>
      <c r="V140" s="394"/>
      <c r="W140" s="394"/>
      <c r="X140" s="394"/>
      <c r="Y140" s="394"/>
      <c r="Z140" s="394"/>
      <c r="AA140" s="394"/>
      <c r="AB140" s="394"/>
      <c r="AC140" s="394"/>
      <c r="AD140" s="394"/>
      <c r="AE140" s="395"/>
      <c r="AF140" s="200"/>
      <c r="AG140" s="201"/>
      <c r="AH140" s="388" t="s">
        <v>278</v>
      </c>
      <c r="AI140" s="389"/>
      <c r="AJ140" s="389"/>
      <c r="AK140" s="389"/>
      <c r="AL140" s="391" t="s">
        <v>292</v>
      </c>
      <c r="AM140" s="391"/>
      <c r="AN140" s="391"/>
      <c r="AO140" s="391"/>
      <c r="AP140" s="393"/>
      <c r="AQ140" s="394"/>
      <c r="AR140" s="394"/>
      <c r="AS140" s="394"/>
      <c r="AT140" s="394"/>
      <c r="AU140" s="394"/>
      <c r="AV140" s="394"/>
      <c r="AW140" s="394"/>
      <c r="AX140" s="394"/>
      <c r="AY140" s="394"/>
      <c r="AZ140" s="394"/>
      <c r="BA140" s="394"/>
      <c r="BB140" s="394"/>
      <c r="BC140" s="394"/>
      <c r="BD140" s="394"/>
      <c r="BE140" s="394"/>
      <c r="BF140" s="394"/>
      <c r="BG140" s="394"/>
      <c r="BH140" s="394"/>
      <c r="BI140" s="394"/>
      <c r="BJ140" s="394"/>
      <c r="BK140" s="394"/>
      <c r="BL140" s="395"/>
    </row>
    <row r="141" spans="1:64" ht="18.75" customHeight="1">
      <c r="A141" s="390"/>
      <c r="B141" s="375"/>
      <c r="C141" s="375"/>
      <c r="D141" s="375"/>
      <c r="E141" s="392"/>
      <c r="F141" s="392"/>
      <c r="G141" s="392"/>
      <c r="H141" s="392"/>
      <c r="I141" s="396"/>
      <c r="J141" s="397"/>
      <c r="K141" s="397"/>
      <c r="L141" s="397"/>
      <c r="M141" s="397"/>
      <c r="N141" s="397"/>
      <c r="O141" s="397"/>
      <c r="P141" s="397"/>
      <c r="Q141" s="397"/>
      <c r="R141" s="397"/>
      <c r="S141" s="397"/>
      <c r="T141" s="397"/>
      <c r="U141" s="397"/>
      <c r="V141" s="397"/>
      <c r="W141" s="397"/>
      <c r="X141" s="397"/>
      <c r="Y141" s="397"/>
      <c r="Z141" s="397"/>
      <c r="AA141" s="397"/>
      <c r="AB141" s="397"/>
      <c r="AC141" s="397"/>
      <c r="AD141" s="397"/>
      <c r="AE141" s="398"/>
      <c r="AF141" s="200"/>
      <c r="AG141" s="201"/>
      <c r="AH141" s="390"/>
      <c r="AI141" s="375"/>
      <c r="AJ141" s="375"/>
      <c r="AK141" s="375"/>
      <c r="AL141" s="392"/>
      <c r="AM141" s="392"/>
      <c r="AN141" s="392"/>
      <c r="AO141" s="392"/>
      <c r="AP141" s="396"/>
      <c r="AQ141" s="397"/>
      <c r="AR141" s="397"/>
      <c r="AS141" s="397"/>
      <c r="AT141" s="397"/>
      <c r="AU141" s="397"/>
      <c r="AV141" s="397"/>
      <c r="AW141" s="397"/>
      <c r="AX141" s="397"/>
      <c r="AY141" s="397"/>
      <c r="AZ141" s="397"/>
      <c r="BA141" s="397"/>
      <c r="BB141" s="397"/>
      <c r="BC141" s="397"/>
      <c r="BD141" s="397"/>
      <c r="BE141" s="397"/>
      <c r="BF141" s="397"/>
      <c r="BG141" s="397"/>
      <c r="BH141" s="397"/>
      <c r="BI141" s="397"/>
      <c r="BJ141" s="397"/>
      <c r="BK141" s="397"/>
      <c r="BL141" s="398"/>
    </row>
    <row r="142" spans="1:64" ht="18.75" customHeight="1">
      <c r="A142" s="385" t="s">
        <v>279</v>
      </c>
      <c r="B142" s="386"/>
      <c r="C142" s="386"/>
      <c r="D142" s="386"/>
      <c r="E142" s="387"/>
      <c r="F142" s="387"/>
      <c r="G142" s="387"/>
      <c r="H142" s="387"/>
      <c r="I142" s="387"/>
      <c r="J142" s="387"/>
      <c r="K142" s="375" t="s">
        <v>280</v>
      </c>
      <c r="L142" s="375"/>
      <c r="M142" s="375"/>
      <c r="N142" s="375"/>
      <c r="O142" s="376" t="str">
        <f>IF(E142="","ﾅﾝﾊﾞｰ入力で選手名自動出力",VLOOKUP(E142,'男子申込入力'!$C$14:$G$53,2,FALSE))</f>
        <v>ﾅﾝﾊﾞｰ入力で選手名自動出力</v>
      </c>
      <c r="P142" s="377"/>
      <c r="Q142" s="377"/>
      <c r="R142" s="377"/>
      <c r="S142" s="377"/>
      <c r="T142" s="377"/>
      <c r="U142" s="377"/>
      <c r="V142" s="377"/>
      <c r="W142" s="377"/>
      <c r="X142" s="377"/>
      <c r="Y142" s="377"/>
      <c r="Z142" s="377"/>
      <c r="AA142" s="377"/>
      <c r="AB142" s="377"/>
      <c r="AC142" s="377"/>
      <c r="AD142" s="377"/>
      <c r="AE142" s="378"/>
      <c r="AF142" s="202"/>
      <c r="AH142" s="385" t="s">
        <v>279</v>
      </c>
      <c r="AI142" s="386"/>
      <c r="AJ142" s="386"/>
      <c r="AK142" s="386"/>
      <c r="AL142" s="387"/>
      <c r="AM142" s="387"/>
      <c r="AN142" s="387"/>
      <c r="AO142" s="387"/>
      <c r="AP142" s="387"/>
      <c r="AQ142" s="387"/>
      <c r="AR142" s="375" t="s">
        <v>280</v>
      </c>
      <c r="AS142" s="375"/>
      <c r="AT142" s="375"/>
      <c r="AU142" s="375"/>
      <c r="AV142" s="376" t="str">
        <f>IF(AL142="","ﾅﾝﾊﾞｰ入力で選手名自動出力",VLOOKUP(AL142,'男子申込入力'!$C$14:$G$53,2,FALSE))</f>
        <v>ﾅﾝﾊﾞｰ入力で選手名自動出力</v>
      </c>
      <c r="AW142" s="377"/>
      <c r="AX142" s="377"/>
      <c r="AY142" s="377"/>
      <c r="AZ142" s="377"/>
      <c r="BA142" s="377"/>
      <c r="BB142" s="377"/>
      <c r="BC142" s="377"/>
      <c r="BD142" s="377"/>
      <c r="BE142" s="377"/>
      <c r="BF142" s="377"/>
      <c r="BG142" s="377"/>
      <c r="BH142" s="377"/>
      <c r="BI142" s="377"/>
      <c r="BJ142" s="377"/>
      <c r="BK142" s="377"/>
      <c r="BL142" s="378"/>
    </row>
    <row r="143" spans="1:64" ht="18.75" customHeight="1">
      <c r="A143" s="385"/>
      <c r="B143" s="386"/>
      <c r="C143" s="386"/>
      <c r="D143" s="386"/>
      <c r="E143" s="387"/>
      <c r="F143" s="387"/>
      <c r="G143" s="387"/>
      <c r="H143" s="387"/>
      <c r="I143" s="387"/>
      <c r="J143" s="387"/>
      <c r="K143" s="375"/>
      <c r="L143" s="375"/>
      <c r="M143" s="375"/>
      <c r="N143" s="375"/>
      <c r="O143" s="379"/>
      <c r="P143" s="380"/>
      <c r="Q143" s="380"/>
      <c r="R143" s="380"/>
      <c r="S143" s="380"/>
      <c r="T143" s="380"/>
      <c r="U143" s="380"/>
      <c r="V143" s="380"/>
      <c r="W143" s="380"/>
      <c r="X143" s="380"/>
      <c r="Y143" s="380"/>
      <c r="Z143" s="380"/>
      <c r="AA143" s="380"/>
      <c r="AB143" s="380"/>
      <c r="AC143" s="380"/>
      <c r="AD143" s="380"/>
      <c r="AE143" s="381"/>
      <c r="AF143" s="202"/>
      <c r="AH143" s="385"/>
      <c r="AI143" s="386"/>
      <c r="AJ143" s="386"/>
      <c r="AK143" s="386"/>
      <c r="AL143" s="387"/>
      <c r="AM143" s="387"/>
      <c r="AN143" s="387"/>
      <c r="AO143" s="387"/>
      <c r="AP143" s="387"/>
      <c r="AQ143" s="387"/>
      <c r="AR143" s="375"/>
      <c r="AS143" s="375"/>
      <c r="AT143" s="375"/>
      <c r="AU143" s="375"/>
      <c r="AV143" s="379"/>
      <c r="AW143" s="380"/>
      <c r="AX143" s="380"/>
      <c r="AY143" s="380"/>
      <c r="AZ143" s="380"/>
      <c r="BA143" s="380"/>
      <c r="BB143" s="380"/>
      <c r="BC143" s="380"/>
      <c r="BD143" s="380"/>
      <c r="BE143" s="380"/>
      <c r="BF143" s="380"/>
      <c r="BG143" s="380"/>
      <c r="BH143" s="380"/>
      <c r="BI143" s="380"/>
      <c r="BJ143" s="380"/>
      <c r="BK143" s="380"/>
      <c r="BL143" s="381"/>
    </row>
    <row r="144" spans="1:64" ht="12" customHeight="1">
      <c r="A144" s="335" t="s">
        <v>281</v>
      </c>
      <c r="B144" s="336"/>
      <c r="C144" s="336"/>
      <c r="D144" s="336"/>
      <c r="E144" s="341">
        <f>IF('男子申込入力'!$H$2="","",'男子申込入力'!$H$2)</f>
      </c>
      <c r="F144" s="341"/>
      <c r="G144" s="341"/>
      <c r="H144" s="341"/>
      <c r="I144" s="341"/>
      <c r="J144" s="341"/>
      <c r="K144" s="341"/>
      <c r="L144" s="341"/>
      <c r="M144" s="341"/>
      <c r="N144" s="341"/>
      <c r="O144" s="341"/>
      <c r="P144" s="341"/>
      <c r="Q144" s="341"/>
      <c r="R144" s="341"/>
      <c r="S144" s="341"/>
      <c r="T144" s="341"/>
      <c r="U144" s="341"/>
      <c r="V144" s="341"/>
      <c r="W144" s="341"/>
      <c r="X144" s="341"/>
      <c r="Y144" s="341"/>
      <c r="Z144" s="341"/>
      <c r="AA144" s="341"/>
      <c r="AB144" s="341"/>
      <c r="AC144" s="341"/>
      <c r="AD144" s="341"/>
      <c r="AE144" s="342"/>
      <c r="AF144" s="203"/>
      <c r="AH144" s="335" t="s">
        <v>281</v>
      </c>
      <c r="AI144" s="336"/>
      <c r="AJ144" s="336"/>
      <c r="AK144" s="336"/>
      <c r="AL144" s="341">
        <f>IF('男子申込入力'!$H$2="","",'男子申込入力'!$H$2)</f>
      </c>
      <c r="AM144" s="341"/>
      <c r="AN144" s="341"/>
      <c r="AO144" s="341"/>
      <c r="AP144" s="341"/>
      <c r="AQ144" s="341"/>
      <c r="AR144" s="341"/>
      <c r="AS144" s="341"/>
      <c r="AT144" s="341"/>
      <c r="AU144" s="341"/>
      <c r="AV144" s="341"/>
      <c r="AW144" s="341"/>
      <c r="AX144" s="341"/>
      <c r="AY144" s="341"/>
      <c r="AZ144" s="341"/>
      <c r="BA144" s="341"/>
      <c r="BB144" s="341"/>
      <c r="BC144" s="341"/>
      <c r="BD144" s="341"/>
      <c r="BE144" s="341"/>
      <c r="BF144" s="341"/>
      <c r="BG144" s="341"/>
      <c r="BH144" s="341"/>
      <c r="BI144" s="341"/>
      <c r="BJ144" s="341"/>
      <c r="BK144" s="341"/>
      <c r="BL144" s="342"/>
    </row>
    <row r="145" spans="1:64" ht="12">
      <c r="A145" s="337"/>
      <c r="B145" s="338"/>
      <c r="C145" s="338"/>
      <c r="D145" s="338"/>
      <c r="E145" s="343"/>
      <c r="F145" s="343"/>
      <c r="G145" s="343"/>
      <c r="H145" s="343"/>
      <c r="I145" s="343"/>
      <c r="J145" s="343"/>
      <c r="K145" s="343"/>
      <c r="L145" s="343"/>
      <c r="M145" s="343"/>
      <c r="N145" s="343"/>
      <c r="O145" s="343"/>
      <c r="P145" s="343"/>
      <c r="Q145" s="343"/>
      <c r="R145" s="343"/>
      <c r="S145" s="343"/>
      <c r="T145" s="343"/>
      <c r="U145" s="343"/>
      <c r="V145" s="343"/>
      <c r="W145" s="343"/>
      <c r="X145" s="343"/>
      <c r="Y145" s="343"/>
      <c r="Z145" s="343"/>
      <c r="AA145" s="343"/>
      <c r="AB145" s="343"/>
      <c r="AC145" s="343"/>
      <c r="AD145" s="343"/>
      <c r="AE145" s="344"/>
      <c r="AF145" s="203"/>
      <c r="AH145" s="337"/>
      <c r="AI145" s="338"/>
      <c r="AJ145" s="338"/>
      <c r="AK145" s="338"/>
      <c r="AL145" s="343"/>
      <c r="AM145" s="343"/>
      <c r="AN145" s="343"/>
      <c r="AO145" s="343"/>
      <c r="AP145" s="343"/>
      <c r="AQ145" s="343"/>
      <c r="AR145" s="343"/>
      <c r="AS145" s="343"/>
      <c r="AT145" s="343"/>
      <c r="AU145" s="343"/>
      <c r="AV145" s="343"/>
      <c r="AW145" s="343"/>
      <c r="AX145" s="343"/>
      <c r="AY145" s="343"/>
      <c r="AZ145" s="343"/>
      <c r="BA145" s="343"/>
      <c r="BB145" s="343"/>
      <c r="BC145" s="343"/>
      <c r="BD145" s="343"/>
      <c r="BE145" s="343"/>
      <c r="BF145" s="343"/>
      <c r="BG145" s="343"/>
      <c r="BH145" s="343"/>
      <c r="BI145" s="343"/>
      <c r="BJ145" s="343"/>
      <c r="BK145" s="343"/>
      <c r="BL145" s="344"/>
    </row>
    <row r="146" spans="1:64" ht="12" thickBot="1">
      <c r="A146" s="339"/>
      <c r="B146" s="340"/>
      <c r="C146" s="340"/>
      <c r="D146" s="340"/>
      <c r="E146" s="345"/>
      <c r="F146" s="345"/>
      <c r="G146" s="345"/>
      <c r="H146" s="345"/>
      <c r="I146" s="345"/>
      <c r="J146" s="345"/>
      <c r="K146" s="345"/>
      <c r="L146" s="345"/>
      <c r="M146" s="345"/>
      <c r="N146" s="345"/>
      <c r="O146" s="345"/>
      <c r="P146" s="345"/>
      <c r="Q146" s="345"/>
      <c r="R146" s="345"/>
      <c r="S146" s="345"/>
      <c r="T146" s="345"/>
      <c r="U146" s="345"/>
      <c r="V146" s="345"/>
      <c r="W146" s="345"/>
      <c r="X146" s="345"/>
      <c r="Y146" s="345"/>
      <c r="Z146" s="345"/>
      <c r="AA146" s="345"/>
      <c r="AB146" s="345"/>
      <c r="AC146" s="345"/>
      <c r="AD146" s="345"/>
      <c r="AE146" s="346"/>
      <c r="AF146" s="203"/>
      <c r="AH146" s="339"/>
      <c r="AI146" s="340"/>
      <c r="AJ146" s="340"/>
      <c r="AK146" s="340"/>
      <c r="AL146" s="345"/>
      <c r="AM146" s="345"/>
      <c r="AN146" s="345"/>
      <c r="AO146" s="345"/>
      <c r="AP146" s="345"/>
      <c r="AQ146" s="345"/>
      <c r="AR146" s="345"/>
      <c r="AS146" s="345"/>
      <c r="AT146" s="345"/>
      <c r="AU146" s="345"/>
      <c r="AV146" s="345"/>
      <c r="AW146" s="345"/>
      <c r="AX146" s="345"/>
      <c r="AY146" s="345"/>
      <c r="AZ146" s="345"/>
      <c r="BA146" s="345"/>
      <c r="BB146" s="345"/>
      <c r="BC146" s="345"/>
      <c r="BD146" s="345"/>
      <c r="BE146" s="345"/>
      <c r="BF146" s="345"/>
      <c r="BG146" s="345"/>
      <c r="BH146" s="345"/>
      <c r="BI146" s="345"/>
      <c r="BJ146" s="345"/>
      <c r="BK146" s="345"/>
      <c r="BL146" s="346"/>
    </row>
    <row r="147" spans="1:64" ht="12">
      <c r="A147" s="250"/>
      <c r="B147" s="250"/>
      <c r="C147" s="250"/>
      <c r="D147" s="250"/>
      <c r="E147" s="250"/>
      <c r="F147" s="250"/>
      <c r="G147" s="250"/>
      <c r="H147" s="250"/>
      <c r="I147" s="249"/>
      <c r="J147" s="249"/>
      <c r="K147" s="249"/>
      <c r="L147" s="249"/>
      <c r="M147" s="249"/>
      <c r="N147" s="249"/>
      <c r="O147" s="249"/>
      <c r="P147" s="249"/>
      <c r="Q147" s="249"/>
      <c r="R147" s="249"/>
      <c r="S147" s="249"/>
      <c r="T147" s="249"/>
      <c r="U147" s="249"/>
      <c r="V147" s="249"/>
      <c r="W147" s="249"/>
      <c r="X147" s="249"/>
      <c r="Y147" s="249"/>
      <c r="Z147" s="249"/>
      <c r="AA147" s="249"/>
      <c r="AB147" s="249"/>
      <c r="AC147" s="249"/>
      <c r="AD147" s="249"/>
      <c r="AE147" s="249"/>
      <c r="AF147" s="203"/>
      <c r="AH147" s="250"/>
      <c r="AI147" s="250"/>
      <c r="AJ147" s="250"/>
      <c r="AK147" s="250"/>
      <c r="AL147" s="250"/>
      <c r="AM147" s="250"/>
      <c r="AN147" s="250"/>
      <c r="AO147" s="250"/>
      <c r="AP147" s="249"/>
      <c r="AQ147" s="249"/>
      <c r="AR147" s="249"/>
      <c r="AS147" s="249"/>
      <c r="AT147" s="249"/>
      <c r="AU147" s="249"/>
      <c r="AV147" s="249"/>
      <c r="AW147" s="249"/>
      <c r="AX147" s="249"/>
      <c r="AY147" s="249"/>
      <c r="AZ147" s="249"/>
      <c r="BA147" s="249"/>
      <c r="BB147" s="249"/>
      <c r="BC147" s="249"/>
      <c r="BD147" s="249"/>
      <c r="BE147" s="249"/>
      <c r="BF147" s="249"/>
      <c r="BG147" s="249"/>
      <c r="BH147" s="249"/>
      <c r="BI147" s="249"/>
      <c r="BJ147" s="249"/>
      <c r="BK147" s="249"/>
      <c r="BL147" s="249"/>
    </row>
    <row r="148" spans="1:64" ht="12">
      <c r="A148" s="250"/>
      <c r="B148" s="250"/>
      <c r="C148" s="250"/>
      <c r="D148" s="250"/>
      <c r="E148" s="250"/>
      <c r="F148" s="250"/>
      <c r="G148" s="250"/>
      <c r="H148" s="250"/>
      <c r="I148" s="249"/>
      <c r="J148" s="249"/>
      <c r="K148" s="249"/>
      <c r="L148" s="249"/>
      <c r="M148" s="249"/>
      <c r="N148" s="249"/>
      <c r="O148" s="249"/>
      <c r="P148" s="249"/>
      <c r="Q148" s="249"/>
      <c r="R148" s="249"/>
      <c r="S148" s="249"/>
      <c r="T148" s="249"/>
      <c r="U148" s="249"/>
      <c r="V148" s="249"/>
      <c r="W148" s="249"/>
      <c r="X148" s="249"/>
      <c r="Y148" s="249"/>
      <c r="Z148" s="249"/>
      <c r="AA148" s="249"/>
      <c r="AB148" s="249"/>
      <c r="AC148" s="249"/>
      <c r="AD148" s="249"/>
      <c r="AE148" s="249"/>
      <c r="AF148" s="203"/>
      <c r="AH148" s="250"/>
      <c r="AI148" s="250"/>
      <c r="AJ148" s="250"/>
      <c r="AK148" s="250"/>
      <c r="AL148" s="250"/>
      <c r="AM148" s="250"/>
      <c r="AN148" s="250"/>
      <c r="AO148" s="250"/>
      <c r="AP148" s="249"/>
      <c r="AQ148" s="249"/>
      <c r="AR148" s="249"/>
      <c r="AS148" s="249"/>
      <c r="AT148" s="249"/>
      <c r="AU148" s="249"/>
      <c r="AV148" s="249"/>
      <c r="AW148" s="249"/>
      <c r="AX148" s="249"/>
      <c r="AY148" s="249"/>
      <c r="AZ148" s="249"/>
      <c r="BA148" s="249"/>
      <c r="BB148" s="249"/>
      <c r="BC148" s="249"/>
      <c r="BD148" s="249"/>
      <c r="BE148" s="249"/>
      <c r="BF148" s="249"/>
      <c r="BG148" s="249"/>
      <c r="BH148" s="249"/>
      <c r="BI148" s="249"/>
      <c r="BJ148" s="249"/>
      <c r="BK148" s="249"/>
      <c r="BL148" s="249"/>
    </row>
    <row r="149" spans="1:64" ht="18.75" customHeight="1">
      <c r="A149" s="251"/>
      <c r="B149" s="251"/>
      <c r="C149" s="251"/>
      <c r="D149" s="251"/>
      <c r="E149" s="252"/>
      <c r="F149" s="252"/>
      <c r="G149" s="252"/>
      <c r="H149" s="252"/>
      <c r="I149" s="252"/>
      <c r="J149" s="252"/>
      <c r="K149" s="252"/>
      <c r="L149" s="252"/>
      <c r="M149" s="252"/>
      <c r="N149" s="252"/>
      <c r="O149" s="252"/>
      <c r="P149" s="252"/>
      <c r="Q149" s="252"/>
      <c r="R149" s="252"/>
      <c r="S149" s="252"/>
      <c r="T149" s="252"/>
      <c r="U149" s="252"/>
      <c r="V149" s="253"/>
      <c r="W149" s="251"/>
      <c r="X149" s="251"/>
      <c r="Y149" s="251"/>
      <c r="Z149" s="251"/>
      <c r="AA149" s="251"/>
      <c r="AB149" s="251"/>
      <c r="AC149" s="251"/>
      <c r="AD149" s="251"/>
      <c r="AE149" s="251"/>
      <c r="AF149" s="202"/>
      <c r="AH149" s="251"/>
      <c r="AI149" s="251"/>
      <c r="AJ149" s="251"/>
      <c r="AK149" s="251"/>
      <c r="AL149" s="252"/>
      <c r="AM149" s="252"/>
      <c r="AN149" s="252"/>
      <c r="AO149" s="252"/>
      <c r="AP149" s="252"/>
      <c r="AQ149" s="252"/>
      <c r="AR149" s="252"/>
      <c r="AS149" s="252"/>
      <c r="AT149" s="252"/>
      <c r="AU149" s="252"/>
      <c r="AV149" s="252"/>
      <c r="AW149" s="252"/>
      <c r="AX149" s="252"/>
      <c r="AY149" s="252"/>
      <c r="AZ149" s="252"/>
      <c r="BA149" s="252"/>
      <c r="BB149" s="252"/>
      <c r="BC149" s="253"/>
      <c r="BD149" s="251"/>
      <c r="BE149" s="251"/>
      <c r="BF149" s="251"/>
      <c r="BG149" s="251"/>
      <c r="BH149" s="251"/>
      <c r="BI149" s="251"/>
      <c r="BJ149" s="251"/>
      <c r="BK149" s="251"/>
      <c r="BL149" s="251"/>
    </row>
    <row r="150" spans="1:64" ht="18.75" customHeight="1">
      <c r="A150" s="251" t="s">
        <v>293</v>
      </c>
      <c r="B150" s="251"/>
      <c r="C150" s="251"/>
      <c r="D150" s="251"/>
      <c r="E150" s="252"/>
      <c r="F150" s="252"/>
      <c r="G150" s="252"/>
      <c r="H150" s="252"/>
      <c r="I150" s="252"/>
      <c r="J150" s="252"/>
      <c r="K150" s="252"/>
      <c r="L150" s="252"/>
      <c r="M150" s="252"/>
      <c r="N150" s="252"/>
      <c r="O150" s="252"/>
      <c r="P150" s="252"/>
      <c r="Q150" s="252"/>
      <c r="R150" s="252"/>
      <c r="S150" s="252"/>
      <c r="T150" s="252"/>
      <c r="U150" s="252"/>
      <c r="V150" s="251"/>
      <c r="W150" s="251"/>
      <c r="X150" s="251"/>
      <c r="Y150" s="251"/>
      <c r="Z150" s="251"/>
      <c r="AA150" s="251"/>
      <c r="AB150" s="251"/>
      <c r="AC150" s="251"/>
      <c r="AD150" s="251"/>
      <c r="AE150" s="251"/>
      <c r="AF150" s="202"/>
      <c r="AH150" s="251" t="s">
        <v>293</v>
      </c>
      <c r="AI150" s="251"/>
      <c r="AJ150" s="251"/>
      <c r="AK150" s="251"/>
      <c r="AL150" s="252"/>
      <c r="AM150" s="252"/>
      <c r="AN150" s="252"/>
      <c r="AO150" s="252"/>
      <c r="AP150" s="252"/>
      <c r="AQ150" s="252"/>
      <c r="AR150" s="252"/>
      <c r="AS150" s="252"/>
      <c r="AT150" s="252"/>
      <c r="AU150" s="252"/>
      <c r="AV150" s="252"/>
      <c r="AW150" s="252"/>
      <c r="AX150" s="252"/>
      <c r="AY150" s="252"/>
      <c r="AZ150" s="252"/>
      <c r="BA150" s="252"/>
      <c r="BB150" s="252"/>
      <c r="BC150" s="251"/>
      <c r="BD150" s="251"/>
      <c r="BE150" s="251"/>
      <c r="BF150" s="251"/>
      <c r="BG150" s="251"/>
      <c r="BH150" s="251"/>
      <c r="BI150" s="251"/>
      <c r="BJ150" s="251"/>
      <c r="BK150" s="251"/>
      <c r="BL150" s="251"/>
    </row>
    <row r="151" spans="1:55" ht="12">
      <c r="A151" s="262" t="s">
        <v>298</v>
      </c>
      <c r="N151" s="204"/>
      <c r="R151" s="204"/>
      <c r="T151" s="204"/>
      <c r="U151" s="204"/>
      <c r="V151" s="204"/>
      <c r="AH151" s="262" t="s">
        <v>298</v>
      </c>
      <c r="AU151" s="204"/>
      <c r="AY151" s="204"/>
      <c r="BA151" s="204"/>
      <c r="BB151" s="204"/>
      <c r="BC151" s="204"/>
    </row>
    <row r="152" spans="1:34" ht="12">
      <c r="A152" s="204"/>
      <c r="AH152" s="204"/>
    </row>
    <row r="153" spans="1:64" ht="9.75" customHeight="1">
      <c r="A153" s="369" t="s">
        <v>295</v>
      </c>
      <c r="B153" s="370"/>
      <c r="C153" s="370"/>
      <c r="D153" s="370"/>
      <c r="E153" s="370"/>
      <c r="F153" s="370"/>
      <c r="G153" s="205" t="s">
        <v>291</v>
      </c>
      <c r="H153" s="206"/>
      <c r="I153" s="206"/>
      <c r="J153" s="206"/>
      <c r="K153" s="206"/>
      <c r="L153" s="206"/>
      <c r="M153" s="207"/>
      <c r="N153" s="363" t="s">
        <v>282</v>
      </c>
      <c r="O153" s="364"/>
      <c r="P153" s="365"/>
      <c r="Q153" s="349"/>
      <c r="R153" s="350"/>
      <c r="S153" s="350"/>
      <c r="T153" s="350"/>
      <c r="U153" s="350"/>
      <c r="V153" s="351"/>
      <c r="W153" s="330" t="s">
        <v>284</v>
      </c>
      <c r="X153" s="331"/>
      <c r="Y153" s="355"/>
      <c r="Z153" s="357"/>
      <c r="AA153" s="358"/>
      <c r="AB153" s="358"/>
      <c r="AC153" s="358"/>
      <c r="AD153" s="358"/>
      <c r="AE153" s="359"/>
      <c r="AH153" s="369" t="s">
        <v>295</v>
      </c>
      <c r="AI153" s="370"/>
      <c r="AJ153" s="370"/>
      <c r="AK153" s="370"/>
      <c r="AL153" s="370"/>
      <c r="AM153" s="370"/>
      <c r="AN153" s="205" t="s">
        <v>291</v>
      </c>
      <c r="AO153" s="206"/>
      <c r="AP153" s="206"/>
      <c r="AQ153" s="206"/>
      <c r="AR153" s="206"/>
      <c r="AS153" s="206"/>
      <c r="AT153" s="207"/>
      <c r="AU153" s="363" t="s">
        <v>282</v>
      </c>
      <c r="AV153" s="364"/>
      <c r="AW153" s="365"/>
      <c r="AX153" s="349"/>
      <c r="AY153" s="350"/>
      <c r="AZ153" s="350"/>
      <c r="BA153" s="350"/>
      <c r="BB153" s="350"/>
      <c r="BC153" s="351"/>
      <c r="BD153" s="330" t="s">
        <v>284</v>
      </c>
      <c r="BE153" s="331"/>
      <c r="BF153" s="355"/>
      <c r="BG153" s="357"/>
      <c r="BH153" s="358"/>
      <c r="BI153" s="358"/>
      <c r="BJ153" s="358"/>
      <c r="BK153" s="358"/>
      <c r="BL153" s="359"/>
    </row>
    <row r="154" spans="1:64" ht="9.75" customHeight="1">
      <c r="A154" s="371"/>
      <c r="B154" s="372"/>
      <c r="C154" s="372"/>
      <c r="D154" s="372"/>
      <c r="E154" s="372"/>
      <c r="F154" s="372"/>
      <c r="G154" s="256"/>
      <c r="H154" s="257"/>
      <c r="I154" s="257"/>
      <c r="J154" s="257"/>
      <c r="K154" s="257"/>
      <c r="L154" s="257"/>
      <c r="M154" s="258"/>
      <c r="N154" s="366"/>
      <c r="O154" s="367"/>
      <c r="P154" s="368"/>
      <c r="Q154" s="352"/>
      <c r="R154" s="353"/>
      <c r="S154" s="353"/>
      <c r="T154" s="353"/>
      <c r="U154" s="353"/>
      <c r="V154" s="354"/>
      <c r="W154" s="382"/>
      <c r="X154" s="383"/>
      <c r="Y154" s="384"/>
      <c r="Z154" s="360"/>
      <c r="AA154" s="361"/>
      <c r="AB154" s="361"/>
      <c r="AC154" s="361"/>
      <c r="AD154" s="361"/>
      <c r="AE154" s="362"/>
      <c r="AH154" s="371"/>
      <c r="AI154" s="372"/>
      <c r="AJ154" s="372"/>
      <c r="AK154" s="372"/>
      <c r="AL154" s="372"/>
      <c r="AM154" s="372"/>
      <c r="AN154" s="256"/>
      <c r="AO154" s="257"/>
      <c r="AP154" s="257"/>
      <c r="AQ154" s="257"/>
      <c r="AR154" s="257"/>
      <c r="AS154" s="257"/>
      <c r="AT154" s="258"/>
      <c r="AU154" s="366"/>
      <c r="AV154" s="367"/>
      <c r="AW154" s="368"/>
      <c r="AX154" s="352"/>
      <c r="AY154" s="353"/>
      <c r="AZ154" s="353"/>
      <c r="BA154" s="353"/>
      <c r="BB154" s="353"/>
      <c r="BC154" s="354"/>
      <c r="BD154" s="382"/>
      <c r="BE154" s="383"/>
      <c r="BF154" s="384"/>
      <c r="BG154" s="360"/>
      <c r="BH154" s="361"/>
      <c r="BI154" s="361"/>
      <c r="BJ154" s="361"/>
      <c r="BK154" s="361"/>
      <c r="BL154" s="362"/>
    </row>
    <row r="155" spans="1:64" ht="9.75" customHeight="1">
      <c r="A155" s="371"/>
      <c r="B155" s="372"/>
      <c r="C155" s="372"/>
      <c r="D155" s="372"/>
      <c r="E155" s="372"/>
      <c r="F155" s="372"/>
      <c r="G155" s="256"/>
      <c r="H155" s="257"/>
      <c r="I155" s="257"/>
      <c r="J155" s="257"/>
      <c r="K155" s="257"/>
      <c r="L155" s="257"/>
      <c r="M155" s="258"/>
      <c r="N155" s="363" t="s">
        <v>283</v>
      </c>
      <c r="O155" s="364"/>
      <c r="P155" s="365"/>
      <c r="Q155" s="349"/>
      <c r="R155" s="350"/>
      <c r="S155" s="350"/>
      <c r="T155" s="350"/>
      <c r="U155" s="350"/>
      <c r="V155" s="351"/>
      <c r="W155" s="333"/>
      <c r="X155" s="333"/>
      <c r="Y155" s="333"/>
      <c r="Z155" s="334"/>
      <c r="AA155" s="334"/>
      <c r="AB155" s="334"/>
      <c r="AC155" s="334"/>
      <c r="AD155" s="334"/>
      <c r="AE155" s="334"/>
      <c r="AH155" s="371"/>
      <c r="AI155" s="372"/>
      <c r="AJ155" s="372"/>
      <c r="AK155" s="372"/>
      <c r="AL155" s="372"/>
      <c r="AM155" s="372"/>
      <c r="AN155" s="256"/>
      <c r="AO155" s="257"/>
      <c r="AP155" s="257"/>
      <c r="AQ155" s="257"/>
      <c r="AR155" s="257"/>
      <c r="AS155" s="257"/>
      <c r="AT155" s="258"/>
      <c r="AU155" s="363" t="s">
        <v>283</v>
      </c>
      <c r="AV155" s="364"/>
      <c r="AW155" s="365"/>
      <c r="AX155" s="349"/>
      <c r="AY155" s="350"/>
      <c r="AZ155" s="350"/>
      <c r="BA155" s="350"/>
      <c r="BB155" s="350"/>
      <c r="BC155" s="351"/>
      <c r="BD155" s="333"/>
      <c r="BE155" s="333"/>
      <c r="BF155" s="333"/>
      <c r="BG155" s="334"/>
      <c r="BH155" s="334"/>
      <c r="BI155" s="334"/>
      <c r="BJ155" s="334"/>
      <c r="BK155" s="334"/>
      <c r="BL155" s="334"/>
    </row>
    <row r="156" spans="1:64" ht="9.75" customHeight="1">
      <c r="A156" s="373"/>
      <c r="B156" s="374"/>
      <c r="C156" s="374"/>
      <c r="D156" s="374"/>
      <c r="E156" s="374"/>
      <c r="F156" s="374"/>
      <c r="G156" s="259"/>
      <c r="H156" s="260"/>
      <c r="I156" s="260"/>
      <c r="J156" s="260"/>
      <c r="K156" s="260"/>
      <c r="L156" s="260"/>
      <c r="M156" s="261"/>
      <c r="N156" s="366"/>
      <c r="O156" s="367"/>
      <c r="P156" s="368"/>
      <c r="Q156" s="352"/>
      <c r="R156" s="353"/>
      <c r="S156" s="353"/>
      <c r="T156" s="353"/>
      <c r="U156" s="353"/>
      <c r="V156" s="354"/>
      <c r="W156" s="333"/>
      <c r="X156" s="333"/>
      <c r="Y156" s="333"/>
      <c r="Z156" s="334"/>
      <c r="AA156" s="334"/>
      <c r="AB156" s="334"/>
      <c r="AC156" s="334"/>
      <c r="AD156" s="334"/>
      <c r="AE156" s="334"/>
      <c r="AH156" s="373"/>
      <c r="AI156" s="374"/>
      <c r="AJ156" s="374"/>
      <c r="AK156" s="374"/>
      <c r="AL156" s="374"/>
      <c r="AM156" s="374"/>
      <c r="AN156" s="259"/>
      <c r="AO156" s="260"/>
      <c r="AP156" s="260"/>
      <c r="AQ156" s="260"/>
      <c r="AR156" s="260"/>
      <c r="AS156" s="260"/>
      <c r="AT156" s="261"/>
      <c r="AU156" s="366"/>
      <c r="AV156" s="367"/>
      <c r="AW156" s="368"/>
      <c r="AX156" s="352"/>
      <c r="AY156" s="353"/>
      <c r="AZ156" s="353"/>
      <c r="BA156" s="353"/>
      <c r="BB156" s="353"/>
      <c r="BC156" s="354"/>
      <c r="BD156" s="333"/>
      <c r="BE156" s="333"/>
      <c r="BF156" s="333"/>
      <c r="BG156" s="334"/>
      <c r="BH156" s="334"/>
      <c r="BI156" s="334"/>
      <c r="BJ156" s="334"/>
      <c r="BK156" s="334"/>
      <c r="BL156" s="334"/>
    </row>
    <row r="157" spans="1:64" ht="9.75" customHeight="1">
      <c r="A157" s="369" t="s">
        <v>294</v>
      </c>
      <c r="B157" s="370"/>
      <c r="C157" s="370"/>
      <c r="D157" s="370"/>
      <c r="E157" s="370"/>
      <c r="F157" s="370"/>
      <c r="G157" s="205" t="s">
        <v>291</v>
      </c>
      <c r="H157" s="206"/>
      <c r="I157" s="206"/>
      <c r="J157" s="206"/>
      <c r="K157" s="206"/>
      <c r="L157" s="206"/>
      <c r="M157" s="207"/>
      <c r="N157" s="347" t="s">
        <v>282</v>
      </c>
      <c r="O157" s="348"/>
      <c r="P157" s="348"/>
      <c r="Q157" s="349"/>
      <c r="R157" s="350"/>
      <c r="S157" s="350"/>
      <c r="T157" s="350"/>
      <c r="U157" s="350"/>
      <c r="V157" s="351"/>
      <c r="W157" s="330" t="s">
        <v>284</v>
      </c>
      <c r="X157" s="331"/>
      <c r="Y157" s="355"/>
      <c r="Z157" s="357"/>
      <c r="AA157" s="358"/>
      <c r="AB157" s="358"/>
      <c r="AC157" s="358"/>
      <c r="AD157" s="358"/>
      <c r="AE157" s="359"/>
      <c r="AH157" s="369" t="s">
        <v>294</v>
      </c>
      <c r="AI157" s="370"/>
      <c r="AJ157" s="370"/>
      <c r="AK157" s="370"/>
      <c r="AL157" s="370"/>
      <c r="AM157" s="370"/>
      <c r="AN157" s="205" t="s">
        <v>291</v>
      </c>
      <c r="AO157" s="206"/>
      <c r="AP157" s="206"/>
      <c r="AQ157" s="206"/>
      <c r="AR157" s="206"/>
      <c r="AS157" s="206"/>
      <c r="AT157" s="207"/>
      <c r="AU157" s="347" t="s">
        <v>282</v>
      </c>
      <c r="AV157" s="348"/>
      <c r="AW157" s="348"/>
      <c r="AX157" s="349"/>
      <c r="AY157" s="350"/>
      <c r="AZ157" s="350"/>
      <c r="BA157" s="350"/>
      <c r="BB157" s="350"/>
      <c r="BC157" s="351"/>
      <c r="BD157" s="330" t="s">
        <v>284</v>
      </c>
      <c r="BE157" s="331"/>
      <c r="BF157" s="355"/>
      <c r="BG157" s="357"/>
      <c r="BH157" s="358"/>
      <c r="BI157" s="358"/>
      <c r="BJ157" s="358"/>
      <c r="BK157" s="358"/>
      <c r="BL157" s="359"/>
    </row>
    <row r="158" spans="1:64" ht="9.75" customHeight="1">
      <c r="A158" s="371"/>
      <c r="B158" s="372"/>
      <c r="C158" s="372"/>
      <c r="D158" s="372"/>
      <c r="E158" s="372"/>
      <c r="F158" s="372"/>
      <c r="G158" s="256"/>
      <c r="H158" s="257"/>
      <c r="I158" s="257"/>
      <c r="J158" s="257"/>
      <c r="K158" s="257"/>
      <c r="L158" s="257"/>
      <c r="M158" s="258"/>
      <c r="N158" s="348"/>
      <c r="O158" s="348"/>
      <c r="P158" s="348"/>
      <c r="Q158" s="352"/>
      <c r="R158" s="353"/>
      <c r="S158" s="353"/>
      <c r="T158" s="353"/>
      <c r="U158" s="353"/>
      <c r="V158" s="354"/>
      <c r="W158" s="332"/>
      <c r="X158" s="333"/>
      <c r="Y158" s="356"/>
      <c r="Z158" s="360"/>
      <c r="AA158" s="361"/>
      <c r="AB158" s="361"/>
      <c r="AC158" s="361"/>
      <c r="AD158" s="361"/>
      <c r="AE158" s="362"/>
      <c r="AH158" s="371"/>
      <c r="AI158" s="372"/>
      <c r="AJ158" s="372"/>
      <c r="AK158" s="372"/>
      <c r="AL158" s="372"/>
      <c r="AM158" s="372"/>
      <c r="AN158" s="256"/>
      <c r="AO158" s="257"/>
      <c r="AP158" s="257"/>
      <c r="AQ158" s="257"/>
      <c r="AR158" s="257"/>
      <c r="AS158" s="257"/>
      <c r="AT158" s="258"/>
      <c r="AU158" s="348"/>
      <c r="AV158" s="348"/>
      <c r="AW158" s="348"/>
      <c r="AX158" s="352"/>
      <c r="AY158" s="353"/>
      <c r="AZ158" s="353"/>
      <c r="BA158" s="353"/>
      <c r="BB158" s="353"/>
      <c r="BC158" s="354"/>
      <c r="BD158" s="332"/>
      <c r="BE158" s="333"/>
      <c r="BF158" s="356"/>
      <c r="BG158" s="360"/>
      <c r="BH158" s="361"/>
      <c r="BI158" s="361"/>
      <c r="BJ158" s="361"/>
      <c r="BK158" s="361"/>
      <c r="BL158" s="362"/>
    </row>
    <row r="159" spans="1:64" ht="9.75" customHeight="1">
      <c r="A159" s="371"/>
      <c r="B159" s="372"/>
      <c r="C159" s="372"/>
      <c r="D159" s="372"/>
      <c r="E159" s="372"/>
      <c r="F159" s="372"/>
      <c r="G159" s="256"/>
      <c r="H159" s="257"/>
      <c r="I159" s="257"/>
      <c r="J159" s="257"/>
      <c r="K159" s="257"/>
      <c r="L159" s="257"/>
      <c r="M159" s="258"/>
      <c r="N159" s="347" t="s">
        <v>283</v>
      </c>
      <c r="O159" s="348"/>
      <c r="P159" s="348"/>
      <c r="Q159" s="349"/>
      <c r="R159" s="350"/>
      <c r="S159" s="350"/>
      <c r="T159" s="350"/>
      <c r="U159" s="350"/>
      <c r="V159" s="350"/>
      <c r="W159" s="330"/>
      <c r="X159" s="331"/>
      <c r="Y159" s="331"/>
      <c r="Z159" s="334"/>
      <c r="AA159" s="334"/>
      <c r="AB159" s="334"/>
      <c r="AC159" s="334"/>
      <c r="AD159" s="334"/>
      <c r="AE159" s="334"/>
      <c r="AH159" s="371"/>
      <c r="AI159" s="372"/>
      <c r="AJ159" s="372"/>
      <c r="AK159" s="372"/>
      <c r="AL159" s="372"/>
      <c r="AM159" s="372"/>
      <c r="AN159" s="256"/>
      <c r="AO159" s="257"/>
      <c r="AP159" s="257"/>
      <c r="AQ159" s="257"/>
      <c r="AR159" s="257"/>
      <c r="AS159" s="257"/>
      <c r="AT159" s="258"/>
      <c r="AU159" s="347" t="s">
        <v>283</v>
      </c>
      <c r="AV159" s="348"/>
      <c r="AW159" s="348"/>
      <c r="AX159" s="349"/>
      <c r="AY159" s="350"/>
      <c r="AZ159" s="350"/>
      <c r="BA159" s="350"/>
      <c r="BB159" s="350"/>
      <c r="BC159" s="350"/>
      <c r="BD159" s="330"/>
      <c r="BE159" s="331"/>
      <c r="BF159" s="331"/>
      <c r="BG159" s="334"/>
      <c r="BH159" s="334"/>
      <c r="BI159" s="334"/>
      <c r="BJ159" s="334"/>
      <c r="BK159" s="334"/>
      <c r="BL159" s="334"/>
    </row>
    <row r="160" spans="1:64" ht="9.75" customHeight="1">
      <c r="A160" s="373"/>
      <c r="B160" s="374"/>
      <c r="C160" s="374"/>
      <c r="D160" s="374"/>
      <c r="E160" s="374"/>
      <c r="F160" s="374"/>
      <c r="G160" s="259"/>
      <c r="H160" s="260"/>
      <c r="I160" s="260"/>
      <c r="J160" s="260"/>
      <c r="K160" s="260"/>
      <c r="L160" s="260"/>
      <c r="M160" s="261"/>
      <c r="N160" s="348"/>
      <c r="O160" s="348"/>
      <c r="P160" s="348"/>
      <c r="Q160" s="352"/>
      <c r="R160" s="353"/>
      <c r="S160" s="353"/>
      <c r="T160" s="353"/>
      <c r="U160" s="353"/>
      <c r="V160" s="353"/>
      <c r="W160" s="332"/>
      <c r="X160" s="333"/>
      <c r="Y160" s="333"/>
      <c r="Z160" s="334"/>
      <c r="AA160" s="334"/>
      <c r="AB160" s="334"/>
      <c r="AC160" s="334"/>
      <c r="AD160" s="334"/>
      <c r="AE160" s="334"/>
      <c r="AH160" s="373"/>
      <c r="AI160" s="374"/>
      <c r="AJ160" s="374"/>
      <c r="AK160" s="374"/>
      <c r="AL160" s="374"/>
      <c r="AM160" s="374"/>
      <c r="AN160" s="259"/>
      <c r="AO160" s="260"/>
      <c r="AP160" s="260"/>
      <c r="AQ160" s="260"/>
      <c r="AR160" s="260"/>
      <c r="AS160" s="260"/>
      <c r="AT160" s="261"/>
      <c r="AU160" s="348"/>
      <c r="AV160" s="348"/>
      <c r="AW160" s="348"/>
      <c r="AX160" s="352"/>
      <c r="AY160" s="353"/>
      <c r="AZ160" s="353"/>
      <c r="BA160" s="353"/>
      <c r="BB160" s="353"/>
      <c r="BC160" s="353"/>
      <c r="BD160" s="332"/>
      <c r="BE160" s="333"/>
      <c r="BF160" s="333"/>
      <c r="BG160" s="334"/>
      <c r="BH160" s="334"/>
      <c r="BI160" s="334"/>
      <c r="BJ160" s="334"/>
      <c r="BK160" s="334"/>
      <c r="BL160" s="334"/>
    </row>
    <row r="161" spans="1:64" ht="18.75" customHeight="1">
      <c r="A161" s="208"/>
      <c r="B161" s="208"/>
      <c r="AF161" s="209"/>
      <c r="AG161" s="210"/>
      <c r="BK161" s="208"/>
      <c r="BL161" s="208"/>
    </row>
    <row r="162" spans="1:64" ht="18.75" customHeight="1">
      <c r="A162" s="211"/>
      <c r="B162" s="211"/>
      <c r="AF162" s="212"/>
      <c r="AG162" s="213"/>
      <c r="BK162" s="211"/>
      <c r="BL162" s="211"/>
    </row>
    <row r="163" spans="1:64" ht="18.75" customHeight="1" thickBot="1">
      <c r="A163" s="254" t="s">
        <v>308</v>
      </c>
      <c r="B163" s="251"/>
      <c r="C163" s="251"/>
      <c r="D163" s="251"/>
      <c r="E163" s="251"/>
      <c r="F163" s="251"/>
      <c r="G163" s="251"/>
      <c r="H163" s="251"/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251"/>
      <c r="T163" s="251"/>
      <c r="U163" s="251"/>
      <c r="V163" s="251"/>
      <c r="W163" s="251"/>
      <c r="X163" s="251"/>
      <c r="Y163" s="255"/>
      <c r="Z163" s="251"/>
      <c r="AA163" s="251"/>
      <c r="AB163" s="255" t="s">
        <v>277</v>
      </c>
      <c r="AC163" s="251"/>
      <c r="AD163" s="251"/>
      <c r="AE163" s="251"/>
      <c r="AF163" s="214"/>
      <c r="AH163" s="254" t="s">
        <v>308</v>
      </c>
      <c r="AI163" s="251"/>
      <c r="AJ163" s="251"/>
      <c r="AK163" s="251"/>
      <c r="AL163" s="251"/>
      <c r="AM163" s="251"/>
      <c r="AN163" s="251"/>
      <c r="AO163" s="251"/>
      <c r="AP163" s="251"/>
      <c r="AQ163" s="251"/>
      <c r="AR163" s="251"/>
      <c r="AS163" s="251"/>
      <c r="AT163" s="251"/>
      <c r="AU163" s="251"/>
      <c r="AV163" s="251"/>
      <c r="AW163" s="251"/>
      <c r="AX163" s="251"/>
      <c r="AY163" s="251"/>
      <c r="AZ163" s="251"/>
      <c r="BA163" s="251"/>
      <c r="BB163" s="251"/>
      <c r="BC163" s="251"/>
      <c r="BD163" s="251"/>
      <c r="BE163" s="251"/>
      <c r="BF163" s="255"/>
      <c r="BG163" s="251"/>
      <c r="BH163" s="251"/>
      <c r="BI163" s="255" t="s">
        <v>277</v>
      </c>
      <c r="BJ163" s="251"/>
      <c r="BK163" s="251"/>
      <c r="BL163" s="251"/>
    </row>
    <row r="164" spans="1:64" ht="18.75" customHeight="1">
      <c r="A164" s="388" t="s">
        <v>278</v>
      </c>
      <c r="B164" s="389"/>
      <c r="C164" s="389"/>
      <c r="D164" s="389"/>
      <c r="E164" s="391" t="s">
        <v>292</v>
      </c>
      <c r="F164" s="391"/>
      <c r="G164" s="391"/>
      <c r="H164" s="391"/>
      <c r="I164" s="393"/>
      <c r="J164" s="394"/>
      <c r="K164" s="394"/>
      <c r="L164" s="394"/>
      <c r="M164" s="394"/>
      <c r="N164" s="394"/>
      <c r="O164" s="394"/>
      <c r="P164" s="394"/>
      <c r="Q164" s="394"/>
      <c r="R164" s="394"/>
      <c r="S164" s="394"/>
      <c r="T164" s="394"/>
      <c r="U164" s="394"/>
      <c r="V164" s="394"/>
      <c r="W164" s="394"/>
      <c r="X164" s="394"/>
      <c r="Y164" s="394"/>
      <c r="Z164" s="394"/>
      <c r="AA164" s="394"/>
      <c r="AB164" s="394"/>
      <c r="AC164" s="394"/>
      <c r="AD164" s="394"/>
      <c r="AE164" s="395"/>
      <c r="AF164" s="200"/>
      <c r="AG164" s="201"/>
      <c r="AH164" s="388" t="s">
        <v>278</v>
      </c>
      <c r="AI164" s="389"/>
      <c r="AJ164" s="389"/>
      <c r="AK164" s="389"/>
      <c r="AL164" s="391" t="s">
        <v>292</v>
      </c>
      <c r="AM164" s="391"/>
      <c r="AN164" s="391"/>
      <c r="AO164" s="391"/>
      <c r="AP164" s="393"/>
      <c r="AQ164" s="394"/>
      <c r="AR164" s="394"/>
      <c r="AS164" s="394"/>
      <c r="AT164" s="394"/>
      <c r="AU164" s="394"/>
      <c r="AV164" s="394"/>
      <c r="AW164" s="394"/>
      <c r="AX164" s="394"/>
      <c r="AY164" s="394"/>
      <c r="AZ164" s="394"/>
      <c r="BA164" s="394"/>
      <c r="BB164" s="394"/>
      <c r="BC164" s="394"/>
      <c r="BD164" s="394"/>
      <c r="BE164" s="394"/>
      <c r="BF164" s="394"/>
      <c r="BG164" s="394"/>
      <c r="BH164" s="394"/>
      <c r="BI164" s="394"/>
      <c r="BJ164" s="394"/>
      <c r="BK164" s="394"/>
      <c r="BL164" s="395"/>
    </row>
    <row r="165" spans="1:64" ht="18.75" customHeight="1">
      <c r="A165" s="390"/>
      <c r="B165" s="375"/>
      <c r="C165" s="375"/>
      <c r="D165" s="375"/>
      <c r="E165" s="392"/>
      <c r="F165" s="392"/>
      <c r="G165" s="392"/>
      <c r="H165" s="392"/>
      <c r="I165" s="396"/>
      <c r="J165" s="397"/>
      <c r="K165" s="397"/>
      <c r="L165" s="397"/>
      <c r="M165" s="397"/>
      <c r="N165" s="397"/>
      <c r="O165" s="397"/>
      <c r="P165" s="397"/>
      <c r="Q165" s="397"/>
      <c r="R165" s="397"/>
      <c r="S165" s="397"/>
      <c r="T165" s="397"/>
      <c r="U165" s="397"/>
      <c r="V165" s="397"/>
      <c r="W165" s="397"/>
      <c r="X165" s="397"/>
      <c r="Y165" s="397"/>
      <c r="Z165" s="397"/>
      <c r="AA165" s="397"/>
      <c r="AB165" s="397"/>
      <c r="AC165" s="397"/>
      <c r="AD165" s="397"/>
      <c r="AE165" s="398"/>
      <c r="AF165" s="200"/>
      <c r="AG165" s="201"/>
      <c r="AH165" s="390"/>
      <c r="AI165" s="375"/>
      <c r="AJ165" s="375"/>
      <c r="AK165" s="375"/>
      <c r="AL165" s="392"/>
      <c r="AM165" s="392"/>
      <c r="AN165" s="392"/>
      <c r="AO165" s="392"/>
      <c r="AP165" s="396"/>
      <c r="AQ165" s="397"/>
      <c r="AR165" s="397"/>
      <c r="AS165" s="397"/>
      <c r="AT165" s="397"/>
      <c r="AU165" s="397"/>
      <c r="AV165" s="397"/>
      <c r="AW165" s="397"/>
      <c r="AX165" s="397"/>
      <c r="AY165" s="397"/>
      <c r="AZ165" s="397"/>
      <c r="BA165" s="397"/>
      <c r="BB165" s="397"/>
      <c r="BC165" s="397"/>
      <c r="BD165" s="397"/>
      <c r="BE165" s="397"/>
      <c r="BF165" s="397"/>
      <c r="BG165" s="397"/>
      <c r="BH165" s="397"/>
      <c r="BI165" s="397"/>
      <c r="BJ165" s="397"/>
      <c r="BK165" s="397"/>
      <c r="BL165" s="398"/>
    </row>
    <row r="166" spans="1:64" ht="18.75" customHeight="1">
      <c r="A166" s="385" t="s">
        <v>279</v>
      </c>
      <c r="B166" s="386"/>
      <c r="C166" s="386"/>
      <c r="D166" s="386"/>
      <c r="E166" s="387"/>
      <c r="F166" s="387"/>
      <c r="G166" s="387"/>
      <c r="H166" s="387"/>
      <c r="I166" s="387"/>
      <c r="J166" s="387"/>
      <c r="K166" s="375" t="s">
        <v>280</v>
      </c>
      <c r="L166" s="375"/>
      <c r="M166" s="375"/>
      <c r="N166" s="375"/>
      <c r="O166" s="376" t="str">
        <f>IF(E166="","ﾅﾝﾊﾞｰ入力で選手名自動出力",VLOOKUP(E166,'男子申込入力'!$C$14:$G$53,2,FALSE))</f>
        <v>ﾅﾝﾊﾞｰ入力で選手名自動出力</v>
      </c>
      <c r="P166" s="377"/>
      <c r="Q166" s="377"/>
      <c r="R166" s="377"/>
      <c r="S166" s="377"/>
      <c r="T166" s="377"/>
      <c r="U166" s="377"/>
      <c r="V166" s="377"/>
      <c r="W166" s="377"/>
      <c r="X166" s="377"/>
      <c r="Y166" s="377"/>
      <c r="Z166" s="377"/>
      <c r="AA166" s="377"/>
      <c r="AB166" s="377"/>
      <c r="AC166" s="377"/>
      <c r="AD166" s="377"/>
      <c r="AE166" s="378"/>
      <c r="AF166" s="202"/>
      <c r="AH166" s="385" t="s">
        <v>279</v>
      </c>
      <c r="AI166" s="386"/>
      <c r="AJ166" s="386"/>
      <c r="AK166" s="386"/>
      <c r="AL166" s="387"/>
      <c r="AM166" s="387"/>
      <c r="AN166" s="387"/>
      <c r="AO166" s="387"/>
      <c r="AP166" s="387"/>
      <c r="AQ166" s="387"/>
      <c r="AR166" s="375" t="s">
        <v>280</v>
      </c>
      <c r="AS166" s="375"/>
      <c r="AT166" s="375"/>
      <c r="AU166" s="375"/>
      <c r="AV166" s="376" t="str">
        <f>IF(AL166="","ﾅﾝﾊﾞｰ入力で選手名自動出力",VLOOKUP(AL166,'男子申込入力'!$C$14:$G$53,2,FALSE))</f>
        <v>ﾅﾝﾊﾞｰ入力で選手名自動出力</v>
      </c>
      <c r="AW166" s="377"/>
      <c r="AX166" s="377"/>
      <c r="AY166" s="377"/>
      <c r="AZ166" s="377"/>
      <c r="BA166" s="377"/>
      <c r="BB166" s="377"/>
      <c r="BC166" s="377"/>
      <c r="BD166" s="377"/>
      <c r="BE166" s="377"/>
      <c r="BF166" s="377"/>
      <c r="BG166" s="377"/>
      <c r="BH166" s="377"/>
      <c r="BI166" s="377"/>
      <c r="BJ166" s="377"/>
      <c r="BK166" s="377"/>
      <c r="BL166" s="378"/>
    </row>
    <row r="167" spans="1:64" ht="18.75" customHeight="1">
      <c r="A167" s="385"/>
      <c r="B167" s="386"/>
      <c r="C167" s="386"/>
      <c r="D167" s="386"/>
      <c r="E167" s="387"/>
      <c r="F167" s="387"/>
      <c r="G167" s="387"/>
      <c r="H167" s="387"/>
      <c r="I167" s="387"/>
      <c r="J167" s="387"/>
      <c r="K167" s="375"/>
      <c r="L167" s="375"/>
      <c r="M167" s="375"/>
      <c r="N167" s="375"/>
      <c r="O167" s="379"/>
      <c r="P167" s="380"/>
      <c r="Q167" s="380"/>
      <c r="R167" s="380"/>
      <c r="S167" s="380"/>
      <c r="T167" s="380"/>
      <c r="U167" s="380"/>
      <c r="V167" s="380"/>
      <c r="W167" s="380"/>
      <c r="X167" s="380"/>
      <c r="Y167" s="380"/>
      <c r="Z167" s="380"/>
      <c r="AA167" s="380"/>
      <c r="AB167" s="380"/>
      <c r="AC167" s="380"/>
      <c r="AD167" s="380"/>
      <c r="AE167" s="381"/>
      <c r="AF167" s="202"/>
      <c r="AH167" s="385"/>
      <c r="AI167" s="386"/>
      <c r="AJ167" s="386"/>
      <c r="AK167" s="386"/>
      <c r="AL167" s="387"/>
      <c r="AM167" s="387"/>
      <c r="AN167" s="387"/>
      <c r="AO167" s="387"/>
      <c r="AP167" s="387"/>
      <c r="AQ167" s="387"/>
      <c r="AR167" s="375"/>
      <c r="AS167" s="375"/>
      <c r="AT167" s="375"/>
      <c r="AU167" s="375"/>
      <c r="AV167" s="379"/>
      <c r="AW167" s="380"/>
      <c r="AX167" s="380"/>
      <c r="AY167" s="380"/>
      <c r="AZ167" s="380"/>
      <c r="BA167" s="380"/>
      <c r="BB167" s="380"/>
      <c r="BC167" s="380"/>
      <c r="BD167" s="380"/>
      <c r="BE167" s="380"/>
      <c r="BF167" s="380"/>
      <c r="BG167" s="380"/>
      <c r="BH167" s="380"/>
      <c r="BI167" s="380"/>
      <c r="BJ167" s="380"/>
      <c r="BK167" s="380"/>
      <c r="BL167" s="381"/>
    </row>
    <row r="168" spans="1:64" ht="12" customHeight="1">
      <c r="A168" s="335" t="s">
        <v>281</v>
      </c>
      <c r="B168" s="336"/>
      <c r="C168" s="336"/>
      <c r="D168" s="336"/>
      <c r="E168" s="341">
        <f>IF('男子申込入力'!$H$2="","",'男子申込入力'!$H$2)</f>
      </c>
      <c r="F168" s="341"/>
      <c r="G168" s="341"/>
      <c r="H168" s="34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341"/>
      <c r="T168" s="341"/>
      <c r="U168" s="341"/>
      <c r="V168" s="341"/>
      <c r="W168" s="341"/>
      <c r="X168" s="341"/>
      <c r="Y168" s="341"/>
      <c r="Z168" s="341"/>
      <c r="AA168" s="341"/>
      <c r="AB168" s="341"/>
      <c r="AC168" s="341"/>
      <c r="AD168" s="341"/>
      <c r="AE168" s="342"/>
      <c r="AF168" s="203"/>
      <c r="AH168" s="335" t="s">
        <v>281</v>
      </c>
      <c r="AI168" s="336"/>
      <c r="AJ168" s="336"/>
      <c r="AK168" s="336"/>
      <c r="AL168" s="341">
        <f>IF('男子申込入力'!$H$2="","",'男子申込入力'!$H$2)</f>
      </c>
      <c r="AM168" s="341"/>
      <c r="AN168" s="341"/>
      <c r="AO168" s="341"/>
      <c r="AP168" s="341"/>
      <c r="AQ168" s="341"/>
      <c r="AR168" s="341"/>
      <c r="AS168" s="341"/>
      <c r="AT168" s="341"/>
      <c r="AU168" s="341"/>
      <c r="AV168" s="341"/>
      <c r="AW168" s="341"/>
      <c r="AX168" s="341"/>
      <c r="AY168" s="341"/>
      <c r="AZ168" s="341"/>
      <c r="BA168" s="341"/>
      <c r="BB168" s="341"/>
      <c r="BC168" s="341"/>
      <c r="BD168" s="341"/>
      <c r="BE168" s="341"/>
      <c r="BF168" s="341"/>
      <c r="BG168" s="341"/>
      <c r="BH168" s="341"/>
      <c r="BI168" s="341"/>
      <c r="BJ168" s="341"/>
      <c r="BK168" s="341"/>
      <c r="BL168" s="342"/>
    </row>
    <row r="169" spans="1:64" ht="12">
      <c r="A169" s="337"/>
      <c r="B169" s="338"/>
      <c r="C169" s="338"/>
      <c r="D169" s="338"/>
      <c r="E169" s="343"/>
      <c r="F169" s="343"/>
      <c r="G169" s="343"/>
      <c r="H169" s="343"/>
      <c r="I169" s="343"/>
      <c r="J169" s="343"/>
      <c r="K169" s="343"/>
      <c r="L169" s="343"/>
      <c r="M169" s="343"/>
      <c r="N169" s="343"/>
      <c r="O169" s="343"/>
      <c r="P169" s="343"/>
      <c r="Q169" s="343"/>
      <c r="R169" s="343"/>
      <c r="S169" s="343"/>
      <c r="T169" s="343"/>
      <c r="U169" s="343"/>
      <c r="V169" s="343"/>
      <c r="W169" s="343"/>
      <c r="X169" s="343"/>
      <c r="Y169" s="343"/>
      <c r="Z169" s="343"/>
      <c r="AA169" s="343"/>
      <c r="AB169" s="343"/>
      <c r="AC169" s="343"/>
      <c r="AD169" s="343"/>
      <c r="AE169" s="344"/>
      <c r="AF169" s="203"/>
      <c r="AH169" s="337"/>
      <c r="AI169" s="338"/>
      <c r="AJ169" s="338"/>
      <c r="AK169" s="338"/>
      <c r="AL169" s="343"/>
      <c r="AM169" s="343"/>
      <c r="AN169" s="343"/>
      <c r="AO169" s="343"/>
      <c r="AP169" s="343"/>
      <c r="AQ169" s="343"/>
      <c r="AR169" s="343"/>
      <c r="AS169" s="343"/>
      <c r="AT169" s="343"/>
      <c r="AU169" s="343"/>
      <c r="AV169" s="343"/>
      <c r="AW169" s="343"/>
      <c r="AX169" s="343"/>
      <c r="AY169" s="343"/>
      <c r="AZ169" s="343"/>
      <c r="BA169" s="343"/>
      <c r="BB169" s="343"/>
      <c r="BC169" s="343"/>
      <c r="BD169" s="343"/>
      <c r="BE169" s="343"/>
      <c r="BF169" s="343"/>
      <c r="BG169" s="343"/>
      <c r="BH169" s="343"/>
      <c r="BI169" s="343"/>
      <c r="BJ169" s="343"/>
      <c r="BK169" s="343"/>
      <c r="BL169" s="344"/>
    </row>
    <row r="170" spans="1:64" ht="12" thickBot="1">
      <c r="A170" s="339"/>
      <c r="B170" s="340"/>
      <c r="C170" s="340"/>
      <c r="D170" s="340"/>
      <c r="E170" s="345"/>
      <c r="F170" s="345"/>
      <c r="G170" s="345"/>
      <c r="H170" s="345"/>
      <c r="I170" s="345"/>
      <c r="J170" s="345"/>
      <c r="K170" s="345"/>
      <c r="L170" s="345"/>
      <c r="M170" s="345"/>
      <c r="N170" s="345"/>
      <c r="O170" s="345"/>
      <c r="P170" s="345"/>
      <c r="Q170" s="345"/>
      <c r="R170" s="345"/>
      <c r="S170" s="345"/>
      <c r="T170" s="345"/>
      <c r="U170" s="345"/>
      <c r="V170" s="345"/>
      <c r="W170" s="345"/>
      <c r="X170" s="345"/>
      <c r="Y170" s="345"/>
      <c r="Z170" s="345"/>
      <c r="AA170" s="345"/>
      <c r="AB170" s="345"/>
      <c r="AC170" s="345"/>
      <c r="AD170" s="345"/>
      <c r="AE170" s="346"/>
      <c r="AF170" s="203"/>
      <c r="AH170" s="339"/>
      <c r="AI170" s="340"/>
      <c r="AJ170" s="340"/>
      <c r="AK170" s="340"/>
      <c r="AL170" s="345"/>
      <c r="AM170" s="345"/>
      <c r="AN170" s="345"/>
      <c r="AO170" s="345"/>
      <c r="AP170" s="345"/>
      <c r="AQ170" s="345"/>
      <c r="AR170" s="345"/>
      <c r="AS170" s="345"/>
      <c r="AT170" s="345"/>
      <c r="AU170" s="345"/>
      <c r="AV170" s="345"/>
      <c r="AW170" s="345"/>
      <c r="AX170" s="345"/>
      <c r="AY170" s="345"/>
      <c r="AZ170" s="345"/>
      <c r="BA170" s="345"/>
      <c r="BB170" s="345"/>
      <c r="BC170" s="345"/>
      <c r="BD170" s="345"/>
      <c r="BE170" s="345"/>
      <c r="BF170" s="345"/>
      <c r="BG170" s="345"/>
      <c r="BH170" s="345"/>
      <c r="BI170" s="345"/>
      <c r="BJ170" s="345"/>
      <c r="BK170" s="345"/>
      <c r="BL170" s="346"/>
    </row>
    <row r="171" spans="1:64" ht="12">
      <c r="A171" s="250"/>
      <c r="B171" s="250"/>
      <c r="C171" s="250"/>
      <c r="D171" s="250"/>
      <c r="E171" s="250"/>
      <c r="F171" s="250"/>
      <c r="G171" s="250"/>
      <c r="H171" s="250"/>
      <c r="I171" s="249"/>
      <c r="J171" s="249"/>
      <c r="K171" s="249"/>
      <c r="L171" s="249"/>
      <c r="M171" s="249"/>
      <c r="N171" s="249"/>
      <c r="O171" s="249"/>
      <c r="P171" s="249"/>
      <c r="Q171" s="249"/>
      <c r="R171" s="249"/>
      <c r="S171" s="249"/>
      <c r="T171" s="249"/>
      <c r="U171" s="249"/>
      <c r="V171" s="249"/>
      <c r="W171" s="249"/>
      <c r="X171" s="249"/>
      <c r="Y171" s="249"/>
      <c r="Z171" s="249"/>
      <c r="AA171" s="249"/>
      <c r="AB171" s="249"/>
      <c r="AC171" s="249"/>
      <c r="AD171" s="249"/>
      <c r="AE171" s="249"/>
      <c r="AF171" s="203"/>
      <c r="AH171" s="250"/>
      <c r="AI171" s="250"/>
      <c r="AJ171" s="250"/>
      <c r="AK171" s="250"/>
      <c r="AL171" s="250"/>
      <c r="AM171" s="250"/>
      <c r="AN171" s="250"/>
      <c r="AO171" s="250"/>
      <c r="AP171" s="249"/>
      <c r="AQ171" s="249"/>
      <c r="AR171" s="249"/>
      <c r="AS171" s="249"/>
      <c r="AT171" s="249"/>
      <c r="AU171" s="249"/>
      <c r="AV171" s="249"/>
      <c r="AW171" s="249"/>
      <c r="AX171" s="249"/>
      <c r="AY171" s="249"/>
      <c r="AZ171" s="249"/>
      <c r="BA171" s="249"/>
      <c r="BB171" s="249"/>
      <c r="BC171" s="249"/>
      <c r="BD171" s="249"/>
      <c r="BE171" s="249"/>
      <c r="BF171" s="249"/>
      <c r="BG171" s="249"/>
      <c r="BH171" s="249"/>
      <c r="BI171" s="249"/>
      <c r="BJ171" s="249"/>
      <c r="BK171" s="249"/>
      <c r="BL171" s="249"/>
    </row>
    <row r="172" spans="1:64" ht="12">
      <c r="A172" s="250"/>
      <c r="B172" s="250"/>
      <c r="C172" s="250"/>
      <c r="D172" s="250"/>
      <c r="E172" s="250"/>
      <c r="F172" s="250"/>
      <c r="G172" s="250"/>
      <c r="H172" s="250"/>
      <c r="I172" s="249"/>
      <c r="J172" s="249"/>
      <c r="K172" s="249"/>
      <c r="L172" s="249"/>
      <c r="M172" s="249"/>
      <c r="N172" s="249"/>
      <c r="O172" s="249"/>
      <c r="P172" s="249"/>
      <c r="Q172" s="249"/>
      <c r="R172" s="249"/>
      <c r="S172" s="249"/>
      <c r="T172" s="249"/>
      <c r="U172" s="249"/>
      <c r="V172" s="249"/>
      <c r="W172" s="249"/>
      <c r="X172" s="249"/>
      <c r="Y172" s="249"/>
      <c r="Z172" s="249"/>
      <c r="AA172" s="249"/>
      <c r="AB172" s="249"/>
      <c r="AC172" s="249"/>
      <c r="AD172" s="249"/>
      <c r="AE172" s="249"/>
      <c r="AF172" s="203"/>
      <c r="AH172" s="250"/>
      <c r="AI172" s="250"/>
      <c r="AJ172" s="250"/>
      <c r="AK172" s="250"/>
      <c r="AL172" s="250"/>
      <c r="AM172" s="250"/>
      <c r="AN172" s="250"/>
      <c r="AO172" s="250"/>
      <c r="AP172" s="249"/>
      <c r="AQ172" s="249"/>
      <c r="AR172" s="249"/>
      <c r="AS172" s="249"/>
      <c r="AT172" s="249"/>
      <c r="AU172" s="249"/>
      <c r="AV172" s="249"/>
      <c r="AW172" s="249"/>
      <c r="AX172" s="249"/>
      <c r="AY172" s="249"/>
      <c r="AZ172" s="249"/>
      <c r="BA172" s="249"/>
      <c r="BB172" s="249"/>
      <c r="BC172" s="249"/>
      <c r="BD172" s="249"/>
      <c r="BE172" s="249"/>
      <c r="BF172" s="249"/>
      <c r="BG172" s="249"/>
      <c r="BH172" s="249"/>
      <c r="BI172" s="249"/>
      <c r="BJ172" s="249"/>
      <c r="BK172" s="249"/>
      <c r="BL172" s="249"/>
    </row>
    <row r="173" spans="1:64" ht="18.75" customHeight="1">
      <c r="A173" s="251"/>
      <c r="B173" s="251"/>
      <c r="C173" s="251"/>
      <c r="D173" s="251"/>
      <c r="E173" s="252"/>
      <c r="F173" s="252"/>
      <c r="G173" s="252"/>
      <c r="H173" s="252"/>
      <c r="I173" s="252"/>
      <c r="J173" s="252"/>
      <c r="K173" s="252"/>
      <c r="L173" s="252"/>
      <c r="M173" s="252"/>
      <c r="N173" s="252"/>
      <c r="O173" s="252"/>
      <c r="P173" s="252"/>
      <c r="Q173" s="252"/>
      <c r="R173" s="252"/>
      <c r="S173" s="252"/>
      <c r="T173" s="252"/>
      <c r="U173" s="252"/>
      <c r="V173" s="253"/>
      <c r="W173" s="251"/>
      <c r="X173" s="251"/>
      <c r="Y173" s="251"/>
      <c r="Z173" s="251"/>
      <c r="AA173" s="251"/>
      <c r="AB173" s="251"/>
      <c r="AC173" s="251"/>
      <c r="AD173" s="251"/>
      <c r="AE173" s="251"/>
      <c r="AF173" s="202"/>
      <c r="AH173" s="251"/>
      <c r="AI173" s="251"/>
      <c r="AJ173" s="251"/>
      <c r="AK173" s="251"/>
      <c r="AL173" s="252"/>
      <c r="AM173" s="252"/>
      <c r="AN173" s="252"/>
      <c r="AO173" s="252"/>
      <c r="AP173" s="252"/>
      <c r="AQ173" s="252"/>
      <c r="AR173" s="252"/>
      <c r="AS173" s="252"/>
      <c r="AT173" s="252"/>
      <c r="AU173" s="252"/>
      <c r="AV173" s="252"/>
      <c r="AW173" s="252"/>
      <c r="AX173" s="252"/>
      <c r="AY173" s="252"/>
      <c r="AZ173" s="252"/>
      <c r="BA173" s="252"/>
      <c r="BB173" s="252"/>
      <c r="BC173" s="253"/>
      <c r="BD173" s="251"/>
      <c r="BE173" s="251"/>
      <c r="BF173" s="251"/>
      <c r="BG173" s="251"/>
      <c r="BH173" s="251"/>
      <c r="BI173" s="251"/>
      <c r="BJ173" s="251"/>
      <c r="BK173" s="251"/>
      <c r="BL173" s="251"/>
    </row>
    <row r="174" spans="1:64" ht="18.75" customHeight="1">
      <c r="A174" s="251" t="s">
        <v>293</v>
      </c>
      <c r="B174" s="251"/>
      <c r="C174" s="251"/>
      <c r="D174" s="251"/>
      <c r="E174" s="252"/>
      <c r="F174" s="252"/>
      <c r="G174" s="252"/>
      <c r="H174" s="252"/>
      <c r="I174" s="252"/>
      <c r="J174" s="252"/>
      <c r="K174" s="252"/>
      <c r="L174" s="252"/>
      <c r="M174" s="252"/>
      <c r="N174" s="252"/>
      <c r="O174" s="252"/>
      <c r="P174" s="252"/>
      <c r="Q174" s="252"/>
      <c r="R174" s="252"/>
      <c r="S174" s="252"/>
      <c r="T174" s="252"/>
      <c r="U174" s="252"/>
      <c r="V174" s="251"/>
      <c r="W174" s="251"/>
      <c r="X174" s="251"/>
      <c r="Y174" s="251"/>
      <c r="Z174" s="251"/>
      <c r="AA174" s="251"/>
      <c r="AB174" s="251"/>
      <c r="AC174" s="251"/>
      <c r="AD174" s="251"/>
      <c r="AE174" s="251"/>
      <c r="AF174" s="202"/>
      <c r="AH174" s="251" t="s">
        <v>293</v>
      </c>
      <c r="AI174" s="251"/>
      <c r="AJ174" s="251"/>
      <c r="AK174" s="251"/>
      <c r="AL174" s="252"/>
      <c r="AM174" s="252"/>
      <c r="AN174" s="252"/>
      <c r="AO174" s="252"/>
      <c r="AP174" s="252"/>
      <c r="AQ174" s="252"/>
      <c r="AR174" s="252"/>
      <c r="AS174" s="252"/>
      <c r="AT174" s="252"/>
      <c r="AU174" s="252"/>
      <c r="AV174" s="252"/>
      <c r="AW174" s="252"/>
      <c r="AX174" s="252"/>
      <c r="AY174" s="252"/>
      <c r="AZ174" s="252"/>
      <c r="BA174" s="252"/>
      <c r="BB174" s="252"/>
      <c r="BC174" s="251"/>
      <c r="BD174" s="251"/>
      <c r="BE174" s="251"/>
      <c r="BF174" s="251"/>
      <c r="BG174" s="251"/>
      <c r="BH174" s="251"/>
      <c r="BI174" s="251"/>
      <c r="BJ174" s="251"/>
      <c r="BK174" s="251"/>
      <c r="BL174" s="251"/>
    </row>
    <row r="175" spans="1:55" ht="12">
      <c r="A175" s="262" t="s">
        <v>298</v>
      </c>
      <c r="N175" s="204"/>
      <c r="R175" s="204"/>
      <c r="T175" s="204"/>
      <c r="U175" s="204"/>
      <c r="V175" s="204"/>
      <c r="AH175" s="262" t="s">
        <v>298</v>
      </c>
      <c r="AU175" s="204"/>
      <c r="AY175" s="204"/>
      <c r="BA175" s="204"/>
      <c r="BB175" s="204"/>
      <c r="BC175" s="204"/>
    </row>
    <row r="176" spans="1:34" ht="12">
      <c r="A176" s="204"/>
      <c r="AH176" s="204"/>
    </row>
    <row r="177" spans="1:64" ht="9.75" customHeight="1">
      <c r="A177" s="369" t="s">
        <v>295</v>
      </c>
      <c r="B177" s="370"/>
      <c r="C177" s="370"/>
      <c r="D177" s="370"/>
      <c r="E177" s="370"/>
      <c r="F177" s="370"/>
      <c r="G177" s="205" t="s">
        <v>291</v>
      </c>
      <c r="H177" s="206"/>
      <c r="I177" s="206"/>
      <c r="J177" s="206"/>
      <c r="K177" s="206"/>
      <c r="L177" s="206"/>
      <c r="M177" s="207"/>
      <c r="N177" s="363" t="s">
        <v>282</v>
      </c>
      <c r="O177" s="364"/>
      <c r="P177" s="365"/>
      <c r="Q177" s="349"/>
      <c r="R177" s="350"/>
      <c r="S177" s="350"/>
      <c r="T177" s="350"/>
      <c r="U177" s="350"/>
      <c r="V177" s="351"/>
      <c r="W177" s="330" t="s">
        <v>284</v>
      </c>
      <c r="X177" s="331"/>
      <c r="Y177" s="355"/>
      <c r="Z177" s="357"/>
      <c r="AA177" s="358"/>
      <c r="AB177" s="358"/>
      <c r="AC177" s="358"/>
      <c r="AD177" s="358"/>
      <c r="AE177" s="359"/>
      <c r="AH177" s="369" t="s">
        <v>295</v>
      </c>
      <c r="AI177" s="370"/>
      <c r="AJ177" s="370"/>
      <c r="AK177" s="370"/>
      <c r="AL177" s="370"/>
      <c r="AM177" s="370"/>
      <c r="AN177" s="205" t="s">
        <v>291</v>
      </c>
      <c r="AO177" s="206"/>
      <c r="AP177" s="206"/>
      <c r="AQ177" s="206"/>
      <c r="AR177" s="206"/>
      <c r="AS177" s="206"/>
      <c r="AT177" s="207"/>
      <c r="AU177" s="363" t="s">
        <v>282</v>
      </c>
      <c r="AV177" s="364"/>
      <c r="AW177" s="365"/>
      <c r="AX177" s="349"/>
      <c r="AY177" s="350"/>
      <c r="AZ177" s="350"/>
      <c r="BA177" s="350"/>
      <c r="BB177" s="350"/>
      <c r="BC177" s="351"/>
      <c r="BD177" s="330" t="s">
        <v>284</v>
      </c>
      <c r="BE177" s="331"/>
      <c r="BF177" s="355"/>
      <c r="BG177" s="357"/>
      <c r="BH177" s="358"/>
      <c r="BI177" s="358"/>
      <c r="BJ177" s="358"/>
      <c r="BK177" s="358"/>
      <c r="BL177" s="359"/>
    </row>
    <row r="178" spans="1:64" ht="9.75" customHeight="1">
      <c r="A178" s="371"/>
      <c r="B178" s="372"/>
      <c r="C178" s="372"/>
      <c r="D178" s="372"/>
      <c r="E178" s="372"/>
      <c r="F178" s="372"/>
      <c r="G178" s="256"/>
      <c r="H178" s="257"/>
      <c r="I178" s="257"/>
      <c r="J178" s="257"/>
      <c r="K178" s="257"/>
      <c r="L178" s="257"/>
      <c r="M178" s="258"/>
      <c r="N178" s="366"/>
      <c r="O178" s="367"/>
      <c r="P178" s="368"/>
      <c r="Q178" s="352"/>
      <c r="R178" s="353"/>
      <c r="S178" s="353"/>
      <c r="T178" s="353"/>
      <c r="U178" s="353"/>
      <c r="V178" s="354"/>
      <c r="W178" s="382"/>
      <c r="X178" s="383"/>
      <c r="Y178" s="384"/>
      <c r="Z178" s="360"/>
      <c r="AA178" s="361"/>
      <c r="AB178" s="361"/>
      <c r="AC178" s="361"/>
      <c r="AD178" s="361"/>
      <c r="AE178" s="362"/>
      <c r="AH178" s="371"/>
      <c r="AI178" s="372"/>
      <c r="AJ178" s="372"/>
      <c r="AK178" s="372"/>
      <c r="AL178" s="372"/>
      <c r="AM178" s="372"/>
      <c r="AN178" s="256"/>
      <c r="AO178" s="257"/>
      <c r="AP178" s="257"/>
      <c r="AQ178" s="257"/>
      <c r="AR178" s="257"/>
      <c r="AS178" s="257"/>
      <c r="AT178" s="258"/>
      <c r="AU178" s="366"/>
      <c r="AV178" s="367"/>
      <c r="AW178" s="368"/>
      <c r="AX178" s="352"/>
      <c r="AY178" s="353"/>
      <c r="AZ178" s="353"/>
      <c r="BA178" s="353"/>
      <c r="BB178" s="353"/>
      <c r="BC178" s="354"/>
      <c r="BD178" s="382"/>
      <c r="BE178" s="383"/>
      <c r="BF178" s="384"/>
      <c r="BG178" s="360"/>
      <c r="BH178" s="361"/>
      <c r="BI178" s="361"/>
      <c r="BJ178" s="361"/>
      <c r="BK178" s="361"/>
      <c r="BL178" s="362"/>
    </row>
    <row r="179" spans="1:64" ht="9.75" customHeight="1">
      <c r="A179" s="371"/>
      <c r="B179" s="372"/>
      <c r="C179" s="372"/>
      <c r="D179" s="372"/>
      <c r="E179" s="372"/>
      <c r="F179" s="372"/>
      <c r="G179" s="256"/>
      <c r="H179" s="257"/>
      <c r="I179" s="257"/>
      <c r="J179" s="257"/>
      <c r="K179" s="257"/>
      <c r="L179" s="257"/>
      <c r="M179" s="258"/>
      <c r="N179" s="363" t="s">
        <v>283</v>
      </c>
      <c r="O179" s="364"/>
      <c r="P179" s="365"/>
      <c r="Q179" s="349"/>
      <c r="R179" s="350"/>
      <c r="S179" s="350"/>
      <c r="T179" s="350"/>
      <c r="U179" s="350"/>
      <c r="V179" s="351"/>
      <c r="W179" s="333"/>
      <c r="X179" s="333"/>
      <c r="Y179" s="333"/>
      <c r="Z179" s="334"/>
      <c r="AA179" s="334"/>
      <c r="AB179" s="334"/>
      <c r="AC179" s="334"/>
      <c r="AD179" s="334"/>
      <c r="AE179" s="334"/>
      <c r="AH179" s="371"/>
      <c r="AI179" s="372"/>
      <c r="AJ179" s="372"/>
      <c r="AK179" s="372"/>
      <c r="AL179" s="372"/>
      <c r="AM179" s="372"/>
      <c r="AN179" s="256"/>
      <c r="AO179" s="257"/>
      <c r="AP179" s="257"/>
      <c r="AQ179" s="257"/>
      <c r="AR179" s="257"/>
      <c r="AS179" s="257"/>
      <c r="AT179" s="258"/>
      <c r="AU179" s="363" t="s">
        <v>283</v>
      </c>
      <c r="AV179" s="364"/>
      <c r="AW179" s="365"/>
      <c r="AX179" s="349"/>
      <c r="AY179" s="350"/>
      <c r="AZ179" s="350"/>
      <c r="BA179" s="350"/>
      <c r="BB179" s="350"/>
      <c r="BC179" s="351"/>
      <c r="BD179" s="333"/>
      <c r="BE179" s="333"/>
      <c r="BF179" s="333"/>
      <c r="BG179" s="334"/>
      <c r="BH179" s="334"/>
      <c r="BI179" s="334"/>
      <c r="BJ179" s="334"/>
      <c r="BK179" s="334"/>
      <c r="BL179" s="334"/>
    </row>
    <row r="180" spans="1:64" ht="9.75" customHeight="1">
      <c r="A180" s="373"/>
      <c r="B180" s="374"/>
      <c r="C180" s="374"/>
      <c r="D180" s="374"/>
      <c r="E180" s="374"/>
      <c r="F180" s="374"/>
      <c r="G180" s="259"/>
      <c r="H180" s="260"/>
      <c r="I180" s="260"/>
      <c r="J180" s="260"/>
      <c r="K180" s="260"/>
      <c r="L180" s="260"/>
      <c r="M180" s="261"/>
      <c r="N180" s="366"/>
      <c r="O180" s="367"/>
      <c r="P180" s="368"/>
      <c r="Q180" s="352"/>
      <c r="R180" s="353"/>
      <c r="S180" s="353"/>
      <c r="T180" s="353"/>
      <c r="U180" s="353"/>
      <c r="V180" s="354"/>
      <c r="W180" s="333"/>
      <c r="X180" s="333"/>
      <c r="Y180" s="333"/>
      <c r="Z180" s="334"/>
      <c r="AA180" s="334"/>
      <c r="AB180" s="334"/>
      <c r="AC180" s="334"/>
      <c r="AD180" s="334"/>
      <c r="AE180" s="334"/>
      <c r="AH180" s="373"/>
      <c r="AI180" s="374"/>
      <c r="AJ180" s="374"/>
      <c r="AK180" s="374"/>
      <c r="AL180" s="374"/>
      <c r="AM180" s="374"/>
      <c r="AN180" s="259"/>
      <c r="AO180" s="260"/>
      <c r="AP180" s="260"/>
      <c r="AQ180" s="260"/>
      <c r="AR180" s="260"/>
      <c r="AS180" s="260"/>
      <c r="AT180" s="261"/>
      <c r="AU180" s="366"/>
      <c r="AV180" s="367"/>
      <c r="AW180" s="368"/>
      <c r="AX180" s="352"/>
      <c r="AY180" s="353"/>
      <c r="AZ180" s="353"/>
      <c r="BA180" s="353"/>
      <c r="BB180" s="353"/>
      <c r="BC180" s="354"/>
      <c r="BD180" s="333"/>
      <c r="BE180" s="333"/>
      <c r="BF180" s="333"/>
      <c r="BG180" s="334"/>
      <c r="BH180" s="334"/>
      <c r="BI180" s="334"/>
      <c r="BJ180" s="334"/>
      <c r="BK180" s="334"/>
      <c r="BL180" s="334"/>
    </row>
    <row r="181" spans="1:64" ht="9.75" customHeight="1">
      <c r="A181" s="369" t="s">
        <v>294</v>
      </c>
      <c r="B181" s="370"/>
      <c r="C181" s="370"/>
      <c r="D181" s="370"/>
      <c r="E181" s="370"/>
      <c r="F181" s="370"/>
      <c r="G181" s="205" t="s">
        <v>291</v>
      </c>
      <c r="H181" s="206"/>
      <c r="I181" s="206"/>
      <c r="J181" s="206"/>
      <c r="K181" s="206"/>
      <c r="L181" s="206"/>
      <c r="M181" s="207"/>
      <c r="N181" s="347" t="s">
        <v>282</v>
      </c>
      <c r="O181" s="348"/>
      <c r="P181" s="348"/>
      <c r="Q181" s="349"/>
      <c r="R181" s="350"/>
      <c r="S181" s="350"/>
      <c r="T181" s="350"/>
      <c r="U181" s="350"/>
      <c r="V181" s="351"/>
      <c r="W181" s="330" t="s">
        <v>284</v>
      </c>
      <c r="X181" s="331"/>
      <c r="Y181" s="355"/>
      <c r="Z181" s="357"/>
      <c r="AA181" s="358"/>
      <c r="AB181" s="358"/>
      <c r="AC181" s="358"/>
      <c r="AD181" s="358"/>
      <c r="AE181" s="359"/>
      <c r="AH181" s="369" t="s">
        <v>294</v>
      </c>
      <c r="AI181" s="370"/>
      <c r="AJ181" s="370"/>
      <c r="AK181" s="370"/>
      <c r="AL181" s="370"/>
      <c r="AM181" s="370"/>
      <c r="AN181" s="205" t="s">
        <v>291</v>
      </c>
      <c r="AO181" s="206"/>
      <c r="AP181" s="206"/>
      <c r="AQ181" s="206"/>
      <c r="AR181" s="206"/>
      <c r="AS181" s="206"/>
      <c r="AT181" s="207"/>
      <c r="AU181" s="347" t="s">
        <v>282</v>
      </c>
      <c r="AV181" s="348"/>
      <c r="AW181" s="348"/>
      <c r="AX181" s="349"/>
      <c r="AY181" s="350"/>
      <c r="AZ181" s="350"/>
      <c r="BA181" s="350"/>
      <c r="BB181" s="350"/>
      <c r="BC181" s="351"/>
      <c r="BD181" s="330" t="s">
        <v>284</v>
      </c>
      <c r="BE181" s="331"/>
      <c r="BF181" s="355"/>
      <c r="BG181" s="357"/>
      <c r="BH181" s="358"/>
      <c r="BI181" s="358"/>
      <c r="BJ181" s="358"/>
      <c r="BK181" s="358"/>
      <c r="BL181" s="359"/>
    </row>
    <row r="182" spans="1:64" ht="9.75" customHeight="1">
      <c r="A182" s="371"/>
      <c r="B182" s="372"/>
      <c r="C182" s="372"/>
      <c r="D182" s="372"/>
      <c r="E182" s="372"/>
      <c r="F182" s="372"/>
      <c r="G182" s="256"/>
      <c r="H182" s="257"/>
      <c r="I182" s="257"/>
      <c r="J182" s="257"/>
      <c r="K182" s="257"/>
      <c r="L182" s="257"/>
      <c r="M182" s="258"/>
      <c r="N182" s="348"/>
      <c r="O182" s="348"/>
      <c r="P182" s="348"/>
      <c r="Q182" s="352"/>
      <c r="R182" s="353"/>
      <c r="S182" s="353"/>
      <c r="T182" s="353"/>
      <c r="U182" s="353"/>
      <c r="V182" s="354"/>
      <c r="W182" s="332"/>
      <c r="X182" s="333"/>
      <c r="Y182" s="356"/>
      <c r="Z182" s="360"/>
      <c r="AA182" s="361"/>
      <c r="AB182" s="361"/>
      <c r="AC182" s="361"/>
      <c r="AD182" s="361"/>
      <c r="AE182" s="362"/>
      <c r="AH182" s="371"/>
      <c r="AI182" s="372"/>
      <c r="AJ182" s="372"/>
      <c r="AK182" s="372"/>
      <c r="AL182" s="372"/>
      <c r="AM182" s="372"/>
      <c r="AN182" s="256"/>
      <c r="AO182" s="257"/>
      <c r="AP182" s="257"/>
      <c r="AQ182" s="257"/>
      <c r="AR182" s="257"/>
      <c r="AS182" s="257"/>
      <c r="AT182" s="258"/>
      <c r="AU182" s="348"/>
      <c r="AV182" s="348"/>
      <c r="AW182" s="348"/>
      <c r="AX182" s="352"/>
      <c r="AY182" s="353"/>
      <c r="AZ182" s="353"/>
      <c r="BA182" s="353"/>
      <c r="BB182" s="353"/>
      <c r="BC182" s="354"/>
      <c r="BD182" s="332"/>
      <c r="BE182" s="333"/>
      <c r="BF182" s="356"/>
      <c r="BG182" s="360"/>
      <c r="BH182" s="361"/>
      <c r="BI182" s="361"/>
      <c r="BJ182" s="361"/>
      <c r="BK182" s="361"/>
      <c r="BL182" s="362"/>
    </row>
    <row r="183" spans="1:64" ht="9.75" customHeight="1">
      <c r="A183" s="371"/>
      <c r="B183" s="372"/>
      <c r="C183" s="372"/>
      <c r="D183" s="372"/>
      <c r="E183" s="372"/>
      <c r="F183" s="372"/>
      <c r="G183" s="256"/>
      <c r="H183" s="257"/>
      <c r="I183" s="257"/>
      <c r="J183" s="257"/>
      <c r="K183" s="257"/>
      <c r="L183" s="257"/>
      <c r="M183" s="258"/>
      <c r="N183" s="347" t="s">
        <v>283</v>
      </c>
      <c r="O183" s="348"/>
      <c r="P183" s="348"/>
      <c r="Q183" s="349"/>
      <c r="R183" s="350"/>
      <c r="S183" s="350"/>
      <c r="T183" s="350"/>
      <c r="U183" s="350"/>
      <c r="V183" s="350"/>
      <c r="W183" s="330"/>
      <c r="X183" s="331"/>
      <c r="Y183" s="331"/>
      <c r="Z183" s="334"/>
      <c r="AA183" s="334"/>
      <c r="AB183" s="334"/>
      <c r="AC183" s="334"/>
      <c r="AD183" s="334"/>
      <c r="AE183" s="334"/>
      <c r="AF183" s="215"/>
      <c r="AG183" s="216"/>
      <c r="AH183" s="371"/>
      <c r="AI183" s="372"/>
      <c r="AJ183" s="372"/>
      <c r="AK183" s="372"/>
      <c r="AL183" s="372"/>
      <c r="AM183" s="372"/>
      <c r="AN183" s="256"/>
      <c r="AO183" s="257"/>
      <c r="AP183" s="257"/>
      <c r="AQ183" s="257"/>
      <c r="AR183" s="257"/>
      <c r="AS183" s="257"/>
      <c r="AT183" s="258"/>
      <c r="AU183" s="347" t="s">
        <v>283</v>
      </c>
      <c r="AV183" s="348"/>
      <c r="AW183" s="348"/>
      <c r="AX183" s="349"/>
      <c r="AY183" s="350"/>
      <c r="AZ183" s="350"/>
      <c r="BA183" s="350"/>
      <c r="BB183" s="350"/>
      <c r="BC183" s="350"/>
      <c r="BD183" s="330"/>
      <c r="BE183" s="331"/>
      <c r="BF183" s="331"/>
      <c r="BG183" s="334"/>
      <c r="BH183" s="334"/>
      <c r="BI183" s="334"/>
      <c r="BJ183" s="334"/>
      <c r="BK183" s="334"/>
      <c r="BL183" s="334"/>
    </row>
    <row r="184" spans="1:64" ht="9.75" customHeight="1">
      <c r="A184" s="373"/>
      <c r="B184" s="374"/>
      <c r="C184" s="374"/>
      <c r="D184" s="374"/>
      <c r="E184" s="374"/>
      <c r="F184" s="374"/>
      <c r="G184" s="259"/>
      <c r="H184" s="260"/>
      <c r="I184" s="260"/>
      <c r="J184" s="260"/>
      <c r="K184" s="260"/>
      <c r="L184" s="260"/>
      <c r="M184" s="261"/>
      <c r="N184" s="348"/>
      <c r="O184" s="348"/>
      <c r="P184" s="348"/>
      <c r="Q184" s="352"/>
      <c r="R184" s="353"/>
      <c r="S184" s="353"/>
      <c r="T184" s="353"/>
      <c r="U184" s="353"/>
      <c r="V184" s="353"/>
      <c r="W184" s="332"/>
      <c r="X184" s="333"/>
      <c r="Y184" s="333"/>
      <c r="Z184" s="334"/>
      <c r="AA184" s="334"/>
      <c r="AB184" s="334"/>
      <c r="AC184" s="334"/>
      <c r="AD184" s="334"/>
      <c r="AE184" s="334"/>
      <c r="AF184" s="215"/>
      <c r="AG184" s="216"/>
      <c r="AH184" s="373"/>
      <c r="AI184" s="374"/>
      <c r="AJ184" s="374"/>
      <c r="AK184" s="374"/>
      <c r="AL184" s="374"/>
      <c r="AM184" s="374"/>
      <c r="AN184" s="259"/>
      <c r="AO184" s="260"/>
      <c r="AP184" s="260"/>
      <c r="AQ184" s="260"/>
      <c r="AR184" s="260"/>
      <c r="AS184" s="260"/>
      <c r="AT184" s="261"/>
      <c r="AU184" s="348"/>
      <c r="AV184" s="348"/>
      <c r="AW184" s="348"/>
      <c r="AX184" s="352"/>
      <c r="AY184" s="353"/>
      <c r="AZ184" s="353"/>
      <c r="BA184" s="353"/>
      <c r="BB184" s="353"/>
      <c r="BC184" s="353"/>
      <c r="BD184" s="332"/>
      <c r="BE184" s="333"/>
      <c r="BF184" s="333"/>
      <c r="BG184" s="334"/>
      <c r="BH184" s="334"/>
      <c r="BI184" s="334"/>
      <c r="BJ184" s="334"/>
      <c r="BK184" s="334"/>
      <c r="BL184" s="334"/>
    </row>
    <row r="185" spans="1:64" ht="18.75" customHeight="1" thickBot="1">
      <c r="A185" s="254" t="s">
        <v>308</v>
      </c>
      <c r="B185" s="251"/>
      <c r="C185" s="251"/>
      <c r="D185" s="251"/>
      <c r="E185" s="251"/>
      <c r="F185" s="251"/>
      <c r="G185" s="251"/>
      <c r="H185" s="251"/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251"/>
      <c r="T185" s="251"/>
      <c r="U185" s="251"/>
      <c r="V185" s="251"/>
      <c r="W185" s="251"/>
      <c r="X185" s="251"/>
      <c r="Y185" s="255"/>
      <c r="Z185" s="251"/>
      <c r="AA185" s="251"/>
      <c r="AB185" s="255" t="s">
        <v>277</v>
      </c>
      <c r="AC185" s="251"/>
      <c r="AD185" s="251"/>
      <c r="AE185" s="251"/>
      <c r="AF185" s="197"/>
      <c r="AG185" s="198"/>
      <c r="AH185" s="254" t="s">
        <v>308</v>
      </c>
      <c r="AI185" s="251"/>
      <c r="AJ185" s="251"/>
      <c r="AK185" s="251"/>
      <c r="AL185" s="251"/>
      <c r="AM185" s="251"/>
      <c r="AN185" s="251"/>
      <c r="AO185" s="251"/>
      <c r="AP185" s="251"/>
      <c r="AQ185" s="251"/>
      <c r="AR185" s="251"/>
      <c r="AS185" s="251"/>
      <c r="AT185" s="251"/>
      <c r="AU185" s="251"/>
      <c r="AV185" s="251"/>
      <c r="AW185" s="251"/>
      <c r="AX185" s="251"/>
      <c r="AY185" s="251"/>
      <c r="AZ185" s="251"/>
      <c r="BA185" s="251"/>
      <c r="BB185" s="251"/>
      <c r="BC185" s="251"/>
      <c r="BD185" s="251"/>
      <c r="BE185" s="251"/>
      <c r="BF185" s="255"/>
      <c r="BG185" s="251"/>
      <c r="BH185" s="251"/>
      <c r="BI185" s="255" t="s">
        <v>277</v>
      </c>
      <c r="BJ185" s="251"/>
      <c r="BK185" s="251"/>
      <c r="BL185" s="251"/>
    </row>
    <row r="186" spans="1:64" ht="18.75" customHeight="1">
      <c r="A186" s="388" t="s">
        <v>278</v>
      </c>
      <c r="B186" s="389"/>
      <c r="C186" s="389"/>
      <c r="D186" s="389"/>
      <c r="E186" s="391" t="s">
        <v>292</v>
      </c>
      <c r="F186" s="391"/>
      <c r="G186" s="391"/>
      <c r="H186" s="391"/>
      <c r="I186" s="393"/>
      <c r="J186" s="394"/>
      <c r="K186" s="394"/>
      <c r="L186" s="394"/>
      <c r="M186" s="394"/>
      <c r="N186" s="394"/>
      <c r="O186" s="394"/>
      <c r="P186" s="394"/>
      <c r="Q186" s="394"/>
      <c r="R186" s="394"/>
      <c r="S186" s="394"/>
      <c r="T186" s="394"/>
      <c r="U186" s="394"/>
      <c r="V186" s="394"/>
      <c r="W186" s="394"/>
      <c r="X186" s="394"/>
      <c r="Y186" s="394"/>
      <c r="Z186" s="394"/>
      <c r="AA186" s="394"/>
      <c r="AB186" s="394"/>
      <c r="AC186" s="394"/>
      <c r="AD186" s="394"/>
      <c r="AE186" s="395"/>
      <c r="AF186" s="200"/>
      <c r="AG186" s="201"/>
      <c r="AH186" s="388" t="s">
        <v>278</v>
      </c>
      <c r="AI186" s="389"/>
      <c r="AJ186" s="389"/>
      <c r="AK186" s="389"/>
      <c r="AL186" s="391" t="s">
        <v>292</v>
      </c>
      <c r="AM186" s="391"/>
      <c r="AN186" s="391"/>
      <c r="AO186" s="391"/>
      <c r="AP186" s="393"/>
      <c r="AQ186" s="394"/>
      <c r="AR186" s="394"/>
      <c r="AS186" s="394"/>
      <c r="AT186" s="394"/>
      <c r="AU186" s="394"/>
      <c r="AV186" s="394"/>
      <c r="AW186" s="394"/>
      <c r="AX186" s="394"/>
      <c r="AY186" s="394"/>
      <c r="AZ186" s="394"/>
      <c r="BA186" s="394"/>
      <c r="BB186" s="394"/>
      <c r="BC186" s="394"/>
      <c r="BD186" s="394"/>
      <c r="BE186" s="394"/>
      <c r="BF186" s="394"/>
      <c r="BG186" s="394"/>
      <c r="BH186" s="394"/>
      <c r="BI186" s="394"/>
      <c r="BJ186" s="394"/>
      <c r="BK186" s="394"/>
      <c r="BL186" s="395"/>
    </row>
    <row r="187" spans="1:64" ht="18.75" customHeight="1">
      <c r="A187" s="390"/>
      <c r="B187" s="375"/>
      <c r="C187" s="375"/>
      <c r="D187" s="375"/>
      <c r="E187" s="392"/>
      <c r="F187" s="392"/>
      <c r="G187" s="392"/>
      <c r="H187" s="392"/>
      <c r="I187" s="396"/>
      <c r="J187" s="397"/>
      <c r="K187" s="397"/>
      <c r="L187" s="397"/>
      <c r="M187" s="397"/>
      <c r="N187" s="397"/>
      <c r="O187" s="397"/>
      <c r="P187" s="397"/>
      <c r="Q187" s="397"/>
      <c r="R187" s="397"/>
      <c r="S187" s="397"/>
      <c r="T187" s="397"/>
      <c r="U187" s="397"/>
      <c r="V187" s="397"/>
      <c r="W187" s="397"/>
      <c r="X187" s="397"/>
      <c r="Y187" s="397"/>
      <c r="Z187" s="397"/>
      <c r="AA187" s="397"/>
      <c r="AB187" s="397"/>
      <c r="AC187" s="397"/>
      <c r="AD187" s="397"/>
      <c r="AE187" s="398"/>
      <c r="AF187" s="200"/>
      <c r="AG187" s="201"/>
      <c r="AH187" s="390"/>
      <c r="AI187" s="375"/>
      <c r="AJ187" s="375"/>
      <c r="AK187" s="375"/>
      <c r="AL187" s="392"/>
      <c r="AM187" s="392"/>
      <c r="AN187" s="392"/>
      <c r="AO187" s="392"/>
      <c r="AP187" s="396"/>
      <c r="AQ187" s="397"/>
      <c r="AR187" s="397"/>
      <c r="AS187" s="397"/>
      <c r="AT187" s="397"/>
      <c r="AU187" s="397"/>
      <c r="AV187" s="397"/>
      <c r="AW187" s="397"/>
      <c r="AX187" s="397"/>
      <c r="AY187" s="397"/>
      <c r="AZ187" s="397"/>
      <c r="BA187" s="397"/>
      <c r="BB187" s="397"/>
      <c r="BC187" s="397"/>
      <c r="BD187" s="397"/>
      <c r="BE187" s="397"/>
      <c r="BF187" s="397"/>
      <c r="BG187" s="397"/>
      <c r="BH187" s="397"/>
      <c r="BI187" s="397"/>
      <c r="BJ187" s="397"/>
      <c r="BK187" s="397"/>
      <c r="BL187" s="398"/>
    </row>
    <row r="188" spans="1:64" ht="18.75" customHeight="1">
      <c r="A188" s="385" t="s">
        <v>279</v>
      </c>
      <c r="B188" s="386"/>
      <c r="C188" s="386"/>
      <c r="D188" s="386"/>
      <c r="E188" s="387"/>
      <c r="F188" s="387"/>
      <c r="G188" s="387"/>
      <c r="H188" s="387"/>
      <c r="I188" s="387"/>
      <c r="J188" s="387"/>
      <c r="K188" s="375" t="s">
        <v>280</v>
      </c>
      <c r="L188" s="375"/>
      <c r="M188" s="375"/>
      <c r="N188" s="375"/>
      <c r="O188" s="376" t="str">
        <f>IF(E188="","ﾅﾝﾊﾞｰ入力で選手名自動出力",VLOOKUP(E188,'男子申込入力'!$C$14:$G$53,2,FALSE))</f>
        <v>ﾅﾝﾊﾞｰ入力で選手名自動出力</v>
      </c>
      <c r="P188" s="377"/>
      <c r="Q188" s="377"/>
      <c r="R188" s="377"/>
      <c r="S188" s="377"/>
      <c r="T188" s="377"/>
      <c r="U188" s="377"/>
      <c r="V188" s="377"/>
      <c r="W188" s="377"/>
      <c r="X188" s="377"/>
      <c r="Y188" s="377"/>
      <c r="Z188" s="377"/>
      <c r="AA188" s="377"/>
      <c r="AB188" s="377"/>
      <c r="AC188" s="377"/>
      <c r="AD188" s="377"/>
      <c r="AE188" s="378"/>
      <c r="AF188" s="202"/>
      <c r="AH188" s="385" t="s">
        <v>279</v>
      </c>
      <c r="AI188" s="386"/>
      <c r="AJ188" s="386"/>
      <c r="AK188" s="386"/>
      <c r="AL188" s="387"/>
      <c r="AM188" s="387"/>
      <c r="AN188" s="387"/>
      <c r="AO188" s="387"/>
      <c r="AP188" s="387"/>
      <c r="AQ188" s="387"/>
      <c r="AR188" s="375" t="s">
        <v>280</v>
      </c>
      <c r="AS188" s="375"/>
      <c r="AT188" s="375"/>
      <c r="AU188" s="375"/>
      <c r="AV188" s="376" t="str">
        <f>IF(AL188="","ﾅﾝﾊﾞｰ入力で選手名自動出力",VLOOKUP(AL188,'男子申込入力'!$C$14:$G$53,2,FALSE))</f>
        <v>ﾅﾝﾊﾞｰ入力で選手名自動出力</v>
      </c>
      <c r="AW188" s="377"/>
      <c r="AX188" s="377"/>
      <c r="AY188" s="377"/>
      <c r="AZ188" s="377"/>
      <c r="BA188" s="377"/>
      <c r="BB188" s="377"/>
      <c r="BC188" s="377"/>
      <c r="BD188" s="377"/>
      <c r="BE188" s="377"/>
      <c r="BF188" s="377"/>
      <c r="BG188" s="377"/>
      <c r="BH188" s="377"/>
      <c r="BI188" s="377"/>
      <c r="BJ188" s="377"/>
      <c r="BK188" s="377"/>
      <c r="BL188" s="378"/>
    </row>
    <row r="189" spans="1:64" ht="18.75" customHeight="1">
      <c r="A189" s="385"/>
      <c r="B189" s="386"/>
      <c r="C189" s="386"/>
      <c r="D189" s="386"/>
      <c r="E189" s="387"/>
      <c r="F189" s="387"/>
      <c r="G189" s="387"/>
      <c r="H189" s="387"/>
      <c r="I189" s="387"/>
      <c r="J189" s="387"/>
      <c r="K189" s="375"/>
      <c r="L189" s="375"/>
      <c r="M189" s="375"/>
      <c r="N189" s="375"/>
      <c r="O189" s="379"/>
      <c r="P189" s="380"/>
      <c r="Q189" s="380"/>
      <c r="R189" s="380"/>
      <c r="S189" s="380"/>
      <c r="T189" s="380"/>
      <c r="U189" s="380"/>
      <c r="V189" s="380"/>
      <c r="W189" s="380"/>
      <c r="X189" s="380"/>
      <c r="Y189" s="380"/>
      <c r="Z189" s="380"/>
      <c r="AA189" s="380"/>
      <c r="AB189" s="380"/>
      <c r="AC189" s="380"/>
      <c r="AD189" s="380"/>
      <c r="AE189" s="381"/>
      <c r="AF189" s="202"/>
      <c r="AH189" s="385"/>
      <c r="AI189" s="386"/>
      <c r="AJ189" s="386"/>
      <c r="AK189" s="386"/>
      <c r="AL189" s="387"/>
      <c r="AM189" s="387"/>
      <c r="AN189" s="387"/>
      <c r="AO189" s="387"/>
      <c r="AP189" s="387"/>
      <c r="AQ189" s="387"/>
      <c r="AR189" s="375"/>
      <c r="AS189" s="375"/>
      <c r="AT189" s="375"/>
      <c r="AU189" s="375"/>
      <c r="AV189" s="379"/>
      <c r="AW189" s="380"/>
      <c r="AX189" s="380"/>
      <c r="AY189" s="380"/>
      <c r="AZ189" s="380"/>
      <c r="BA189" s="380"/>
      <c r="BB189" s="380"/>
      <c r="BC189" s="380"/>
      <c r="BD189" s="380"/>
      <c r="BE189" s="380"/>
      <c r="BF189" s="380"/>
      <c r="BG189" s="380"/>
      <c r="BH189" s="380"/>
      <c r="BI189" s="380"/>
      <c r="BJ189" s="380"/>
      <c r="BK189" s="380"/>
      <c r="BL189" s="381"/>
    </row>
    <row r="190" spans="1:64" ht="12" customHeight="1">
      <c r="A190" s="335" t="s">
        <v>281</v>
      </c>
      <c r="B190" s="336"/>
      <c r="C190" s="336"/>
      <c r="D190" s="336"/>
      <c r="E190" s="341">
        <f>IF('男子申込入力'!$H$2="","",'男子申込入力'!$H$2)</f>
      </c>
      <c r="F190" s="341"/>
      <c r="G190" s="341"/>
      <c r="H190" s="34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341"/>
      <c r="T190" s="341"/>
      <c r="U190" s="341"/>
      <c r="V190" s="341"/>
      <c r="W190" s="341"/>
      <c r="X190" s="341"/>
      <c r="Y190" s="341"/>
      <c r="Z190" s="341"/>
      <c r="AA190" s="341"/>
      <c r="AB190" s="341"/>
      <c r="AC190" s="341"/>
      <c r="AD190" s="341"/>
      <c r="AE190" s="342"/>
      <c r="AF190" s="203"/>
      <c r="AH190" s="335" t="s">
        <v>281</v>
      </c>
      <c r="AI190" s="336"/>
      <c r="AJ190" s="336"/>
      <c r="AK190" s="336"/>
      <c r="AL190" s="341">
        <f>IF('男子申込入力'!$H$2="","",'男子申込入力'!$H$2)</f>
      </c>
      <c r="AM190" s="341"/>
      <c r="AN190" s="341"/>
      <c r="AO190" s="341"/>
      <c r="AP190" s="341"/>
      <c r="AQ190" s="341"/>
      <c r="AR190" s="341"/>
      <c r="AS190" s="341"/>
      <c r="AT190" s="341"/>
      <c r="AU190" s="341"/>
      <c r="AV190" s="341"/>
      <c r="AW190" s="341"/>
      <c r="AX190" s="341"/>
      <c r="AY190" s="341"/>
      <c r="AZ190" s="341"/>
      <c r="BA190" s="341"/>
      <c r="BB190" s="341"/>
      <c r="BC190" s="341"/>
      <c r="BD190" s="341"/>
      <c r="BE190" s="341"/>
      <c r="BF190" s="341"/>
      <c r="BG190" s="341"/>
      <c r="BH190" s="341"/>
      <c r="BI190" s="341"/>
      <c r="BJ190" s="341"/>
      <c r="BK190" s="341"/>
      <c r="BL190" s="342"/>
    </row>
    <row r="191" spans="1:64" ht="12">
      <c r="A191" s="337"/>
      <c r="B191" s="338"/>
      <c r="C191" s="338"/>
      <c r="D191" s="338"/>
      <c r="E191" s="343"/>
      <c r="F191" s="343"/>
      <c r="G191" s="343"/>
      <c r="H191" s="343"/>
      <c r="I191" s="343"/>
      <c r="J191" s="343"/>
      <c r="K191" s="343"/>
      <c r="L191" s="343"/>
      <c r="M191" s="343"/>
      <c r="N191" s="343"/>
      <c r="O191" s="343"/>
      <c r="P191" s="343"/>
      <c r="Q191" s="343"/>
      <c r="R191" s="343"/>
      <c r="S191" s="343"/>
      <c r="T191" s="343"/>
      <c r="U191" s="343"/>
      <c r="V191" s="343"/>
      <c r="W191" s="343"/>
      <c r="X191" s="343"/>
      <c r="Y191" s="343"/>
      <c r="Z191" s="343"/>
      <c r="AA191" s="343"/>
      <c r="AB191" s="343"/>
      <c r="AC191" s="343"/>
      <c r="AD191" s="343"/>
      <c r="AE191" s="344"/>
      <c r="AF191" s="203"/>
      <c r="AH191" s="337"/>
      <c r="AI191" s="338"/>
      <c r="AJ191" s="338"/>
      <c r="AK191" s="338"/>
      <c r="AL191" s="343"/>
      <c r="AM191" s="343"/>
      <c r="AN191" s="343"/>
      <c r="AO191" s="343"/>
      <c r="AP191" s="343"/>
      <c r="AQ191" s="343"/>
      <c r="AR191" s="343"/>
      <c r="AS191" s="343"/>
      <c r="AT191" s="343"/>
      <c r="AU191" s="343"/>
      <c r="AV191" s="343"/>
      <c r="AW191" s="343"/>
      <c r="AX191" s="343"/>
      <c r="AY191" s="343"/>
      <c r="AZ191" s="343"/>
      <c r="BA191" s="343"/>
      <c r="BB191" s="343"/>
      <c r="BC191" s="343"/>
      <c r="BD191" s="343"/>
      <c r="BE191" s="343"/>
      <c r="BF191" s="343"/>
      <c r="BG191" s="343"/>
      <c r="BH191" s="343"/>
      <c r="BI191" s="343"/>
      <c r="BJ191" s="343"/>
      <c r="BK191" s="343"/>
      <c r="BL191" s="344"/>
    </row>
    <row r="192" spans="1:64" ht="12" thickBot="1">
      <c r="A192" s="339"/>
      <c r="B192" s="340"/>
      <c r="C192" s="340"/>
      <c r="D192" s="340"/>
      <c r="E192" s="345"/>
      <c r="F192" s="345"/>
      <c r="G192" s="345"/>
      <c r="H192" s="345"/>
      <c r="I192" s="345"/>
      <c r="J192" s="345"/>
      <c r="K192" s="345"/>
      <c r="L192" s="345"/>
      <c r="M192" s="345"/>
      <c r="N192" s="345"/>
      <c r="O192" s="345"/>
      <c r="P192" s="345"/>
      <c r="Q192" s="345"/>
      <c r="R192" s="345"/>
      <c r="S192" s="345"/>
      <c r="T192" s="345"/>
      <c r="U192" s="345"/>
      <c r="V192" s="345"/>
      <c r="W192" s="345"/>
      <c r="X192" s="345"/>
      <c r="Y192" s="345"/>
      <c r="Z192" s="345"/>
      <c r="AA192" s="345"/>
      <c r="AB192" s="345"/>
      <c r="AC192" s="345"/>
      <c r="AD192" s="345"/>
      <c r="AE192" s="346"/>
      <c r="AF192" s="203"/>
      <c r="AH192" s="339"/>
      <c r="AI192" s="340"/>
      <c r="AJ192" s="340"/>
      <c r="AK192" s="340"/>
      <c r="AL192" s="345"/>
      <c r="AM192" s="345"/>
      <c r="AN192" s="345"/>
      <c r="AO192" s="345"/>
      <c r="AP192" s="345"/>
      <c r="AQ192" s="345"/>
      <c r="AR192" s="345"/>
      <c r="AS192" s="345"/>
      <c r="AT192" s="345"/>
      <c r="AU192" s="345"/>
      <c r="AV192" s="345"/>
      <c r="AW192" s="345"/>
      <c r="AX192" s="345"/>
      <c r="AY192" s="345"/>
      <c r="AZ192" s="345"/>
      <c r="BA192" s="345"/>
      <c r="BB192" s="345"/>
      <c r="BC192" s="345"/>
      <c r="BD192" s="345"/>
      <c r="BE192" s="345"/>
      <c r="BF192" s="345"/>
      <c r="BG192" s="345"/>
      <c r="BH192" s="345"/>
      <c r="BI192" s="345"/>
      <c r="BJ192" s="345"/>
      <c r="BK192" s="345"/>
      <c r="BL192" s="346"/>
    </row>
    <row r="193" spans="1:64" ht="12">
      <c r="A193" s="250"/>
      <c r="B193" s="250"/>
      <c r="C193" s="250"/>
      <c r="D193" s="250"/>
      <c r="E193" s="250"/>
      <c r="F193" s="250"/>
      <c r="G193" s="250"/>
      <c r="H193" s="250"/>
      <c r="I193" s="249"/>
      <c r="J193" s="249"/>
      <c r="K193" s="249"/>
      <c r="L193" s="249"/>
      <c r="M193" s="249"/>
      <c r="N193" s="249"/>
      <c r="O193" s="249"/>
      <c r="P193" s="249"/>
      <c r="Q193" s="249"/>
      <c r="R193" s="249"/>
      <c r="S193" s="249"/>
      <c r="T193" s="249"/>
      <c r="U193" s="249"/>
      <c r="V193" s="249"/>
      <c r="W193" s="249"/>
      <c r="X193" s="249"/>
      <c r="Y193" s="249"/>
      <c r="Z193" s="249"/>
      <c r="AA193" s="249"/>
      <c r="AB193" s="249"/>
      <c r="AC193" s="249"/>
      <c r="AD193" s="249"/>
      <c r="AE193" s="249"/>
      <c r="AF193" s="203"/>
      <c r="AH193" s="250"/>
      <c r="AI193" s="250"/>
      <c r="AJ193" s="250"/>
      <c r="AK193" s="250"/>
      <c r="AL193" s="250"/>
      <c r="AM193" s="250"/>
      <c r="AN193" s="250"/>
      <c r="AO193" s="250"/>
      <c r="AP193" s="249"/>
      <c r="AQ193" s="249"/>
      <c r="AR193" s="249"/>
      <c r="AS193" s="249"/>
      <c r="AT193" s="249"/>
      <c r="AU193" s="249"/>
      <c r="AV193" s="249"/>
      <c r="AW193" s="249"/>
      <c r="AX193" s="249"/>
      <c r="AY193" s="249"/>
      <c r="AZ193" s="249"/>
      <c r="BA193" s="249"/>
      <c r="BB193" s="249"/>
      <c r="BC193" s="249"/>
      <c r="BD193" s="249"/>
      <c r="BE193" s="249"/>
      <c r="BF193" s="249"/>
      <c r="BG193" s="249"/>
      <c r="BH193" s="249"/>
      <c r="BI193" s="249"/>
      <c r="BJ193" s="249"/>
      <c r="BK193" s="249"/>
      <c r="BL193" s="249"/>
    </row>
    <row r="194" spans="1:64" ht="12">
      <c r="A194" s="250"/>
      <c r="B194" s="250"/>
      <c r="C194" s="250"/>
      <c r="D194" s="250"/>
      <c r="E194" s="250"/>
      <c r="F194" s="250"/>
      <c r="G194" s="250"/>
      <c r="H194" s="250"/>
      <c r="I194" s="249"/>
      <c r="J194" s="249"/>
      <c r="K194" s="249"/>
      <c r="L194" s="249"/>
      <c r="M194" s="249"/>
      <c r="N194" s="249"/>
      <c r="O194" s="249"/>
      <c r="P194" s="249"/>
      <c r="Q194" s="249"/>
      <c r="R194" s="249"/>
      <c r="S194" s="249"/>
      <c r="T194" s="249"/>
      <c r="U194" s="249"/>
      <c r="V194" s="249"/>
      <c r="W194" s="249"/>
      <c r="X194" s="249"/>
      <c r="Y194" s="249"/>
      <c r="Z194" s="249"/>
      <c r="AA194" s="249"/>
      <c r="AB194" s="249"/>
      <c r="AC194" s="249"/>
      <c r="AD194" s="249"/>
      <c r="AE194" s="249"/>
      <c r="AF194" s="203"/>
      <c r="AH194" s="250"/>
      <c r="AI194" s="250"/>
      <c r="AJ194" s="250"/>
      <c r="AK194" s="250"/>
      <c r="AL194" s="250"/>
      <c r="AM194" s="250"/>
      <c r="AN194" s="250"/>
      <c r="AO194" s="250"/>
      <c r="AP194" s="249"/>
      <c r="AQ194" s="249"/>
      <c r="AR194" s="249"/>
      <c r="AS194" s="249"/>
      <c r="AT194" s="249"/>
      <c r="AU194" s="249"/>
      <c r="AV194" s="249"/>
      <c r="AW194" s="249"/>
      <c r="AX194" s="249"/>
      <c r="AY194" s="249"/>
      <c r="AZ194" s="249"/>
      <c r="BA194" s="249"/>
      <c r="BB194" s="249"/>
      <c r="BC194" s="249"/>
      <c r="BD194" s="249"/>
      <c r="BE194" s="249"/>
      <c r="BF194" s="249"/>
      <c r="BG194" s="249"/>
      <c r="BH194" s="249"/>
      <c r="BI194" s="249"/>
      <c r="BJ194" s="249"/>
      <c r="BK194" s="249"/>
      <c r="BL194" s="249"/>
    </row>
    <row r="195" spans="1:64" ht="18.75" customHeight="1">
      <c r="A195" s="251"/>
      <c r="B195" s="251"/>
      <c r="C195" s="251"/>
      <c r="D195" s="251"/>
      <c r="E195" s="252"/>
      <c r="F195" s="252"/>
      <c r="G195" s="252"/>
      <c r="H195" s="252"/>
      <c r="I195" s="252"/>
      <c r="J195" s="252"/>
      <c r="K195" s="252"/>
      <c r="L195" s="252"/>
      <c r="M195" s="252"/>
      <c r="N195" s="252"/>
      <c r="O195" s="252"/>
      <c r="P195" s="252"/>
      <c r="Q195" s="252"/>
      <c r="R195" s="252"/>
      <c r="S195" s="252"/>
      <c r="T195" s="252"/>
      <c r="U195" s="252"/>
      <c r="V195" s="253"/>
      <c r="W195" s="251"/>
      <c r="X195" s="251"/>
      <c r="Y195" s="251"/>
      <c r="Z195" s="251"/>
      <c r="AA195" s="251"/>
      <c r="AB195" s="251"/>
      <c r="AC195" s="251"/>
      <c r="AD195" s="251"/>
      <c r="AE195" s="251"/>
      <c r="AF195" s="202"/>
      <c r="AH195" s="251"/>
      <c r="AI195" s="251"/>
      <c r="AJ195" s="251"/>
      <c r="AK195" s="251"/>
      <c r="AL195" s="252"/>
      <c r="AM195" s="252"/>
      <c r="AN195" s="252"/>
      <c r="AO195" s="252"/>
      <c r="AP195" s="252"/>
      <c r="AQ195" s="252"/>
      <c r="AR195" s="252"/>
      <c r="AS195" s="252"/>
      <c r="AT195" s="252"/>
      <c r="AU195" s="252"/>
      <c r="AV195" s="252"/>
      <c r="AW195" s="252"/>
      <c r="AX195" s="252"/>
      <c r="AY195" s="252"/>
      <c r="AZ195" s="252"/>
      <c r="BA195" s="252"/>
      <c r="BB195" s="252"/>
      <c r="BC195" s="253"/>
      <c r="BD195" s="251"/>
      <c r="BE195" s="251"/>
      <c r="BF195" s="251"/>
      <c r="BG195" s="251"/>
      <c r="BH195" s="251"/>
      <c r="BI195" s="251"/>
      <c r="BJ195" s="251"/>
      <c r="BK195" s="251"/>
      <c r="BL195" s="251"/>
    </row>
    <row r="196" spans="1:64" ht="18.75" customHeight="1">
      <c r="A196" s="251" t="s">
        <v>293</v>
      </c>
      <c r="B196" s="251"/>
      <c r="C196" s="251"/>
      <c r="D196" s="251"/>
      <c r="E196" s="252"/>
      <c r="F196" s="252"/>
      <c r="G196" s="252"/>
      <c r="H196" s="252"/>
      <c r="I196" s="252"/>
      <c r="J196" s="252"/>
      <c r="K196" s="252"/>
      <c r="L196" s="252"/>
      <c r="M196" s="252"/>
      <c r="N196" s="252"/>
      <c r="O196" s="252"/>
      <c r="P196" s="252"/>
      <c r="Q196" s="252"/>
      <c r="R196" s="252"/>
      <c r="S196" s="252"/>
      <c r="T196" s="252"/>
      <c r="U196" s="252"/>
      <c r="V196" s="251"/>
      <c r="W196" s="251"/>
      <c r="X196" s="251"/>
      <c r="Y196" s="251"/>
      <c r="Z196" s="251"/>
      <c r="AA196" s="251"/>
      <c r="AB196" s="251"/>
      <c r="AC196" s="251"/>
      <c r="AD196" s="251"/>
      <c r="AE196" s="251"/>
      <c r="AF196" s="202"/>
      <c r="AH196" s="251" t="s">
        <v>293</v>
      </c>
      <c r="AI196" s="251"/>
      <c r="AJ196" s="251"/>
      <c r="AK196" s="251"/>
      <c r="AL196" s="252"/>
      <c r="AM196" s="252"/>
      <c r="AN196" s="252"/>
      <c r="AO196" s="252"/>
      <c r="AP196" s="252"/>
      <c r="AQ196" s="252"/>
      <c r="AR196" s="252"/>
      <c r="AS196" s="252"/>
      <c r="AT196" s="252"/>
      <c r="AU196" s="252"/>
      <c r="AV196" s="252"/>
      <c r="AW196" s="252"/>
      <c r="AX196" s="252"/>
      <c r="AY196" s="252"/>
      <c r="AZ196" s="252"/>
      <c r="BA196" s="252"/>
      <c r="BB196" s="252"/>
      <c r="BC196" s="251"/>
      <c r="BD196" s="251"/>
      <c r="BE196" s="251"/>
      <c r="BF196" s="251"/>
      <c r="BG196" s="251"/>
      <c r="BH196" s="251"/>
      <c r="BI196" s="251"/>
      <c r="BJ196" s="251"/>
      <c r="BK196" s="251"/>
      <c r="BL196" s="251"/>
    </row>
    <row r="197" spans="1:55" ht="12">
      <c r="A197" s="262" t="s">
        <v>298</v>
      </c>
      <c r="N197" s="204"/>
      <c r="R197" s="204"/>
      <c r="T197" s="204"/>
      <c r="U197" s="204"/>
      <c r="V197" s="204"/>
      <c r="AH197" s="262" t="s">
        <v>298</v>
      </c>
      <c r="AU197" s="204"/>
      <c r="AY197" s="204"/>
      <c r="BA197" s="204"/>
      <c r="BB197" s="204"/>
      <c r="BC197" s="204"/>
    </row>
    <row r="198" spans="1:34" ht="12">
      <c r="A198" s="204"/>
      <c r="AH198" s="204"/>
    </row>
    <row r="199" spans="1:64" ht="9.75" customHeight="1">
      <c r="A199" s="369" t="s">
        <v>295</v>
      </c>
      <c r="B199" s="370"/>
      <c r="C199" s="370"/>
      <c r="D199" s="370"/>
      <c r="E199" s="370"/>
      <c r="F199" s="370"/>
      <c r="G199" s="205" t="s">
        <v>291</v>
      </c>
      <c r="H199" s="206"/>
      <c r="I199" s="206"/>
      <c r="J199" s="206"/>
      <c r="K199" s="206"/>
      <c r="L199" s="206"/>
      <c r="M199" s="207"/>
      <c r="N199" s="363" t="s">
        <v>282</v>
      </c>
      <c r="O199" s="364"/>
      <c r="P199" s="365"/>
      <c r="Q199" s="349"/>
      <c r="R199" s="350"/>
      <c r="S199" s="350"/>
      <c r="T199" s="350"/>
      <c r="U199" s="350"/>
      <c r="V199" s="351"/>
      <c r="W199" s="330" t="s">
        <v>284</v>
      </c>
      <c r="X199" s="331"/>
      <c r="Y199" s="355"/>
      <c r="Z199" s="357"/>
      <c r="AA199" s="358"/>
      <c r="AB199" s="358"/>
      <c r="AC199" s="358"/>
      <c r="AD199" s="358"/>
      <c r="AE199" s="359"/>
      <c r="AH199" s="369" t="s">
        <v>295</v>
      </c>
      <c r="AI199" s="370"/>
      <c r="AJ199" s="370"/>
      <c r="AK199" s="370"/>
      <c r="AL199" s="370"/>
      <c r="AM199" s="370"/>
      <c r="AN199" s="205" t="s">
        <v>291</v>
      </c>
      <c r="AO199" s="206"/>
      <c r="AP199" s="206"/>
      <c r="AQ199" s="206"/>
      <c r="AR199" s="206"/>
      <c r="AS199" s="206"/>
      <c r="AT199" s="207"/>
      <c r="AU199" s="363" t="s">
        <v>282</v>
      </c>
      <c r="AV199" s="364"/>
      <c r="AW199" s="365"/>
      <c r="AX199" s="349"/>
      <c r="AY199" s="350"/>
      <c r="AZ199" s="350"/>
      <c r="BA199" s="350"/>
      <c r="BB199" s="350"/>
      <c r="BC199" s="351"/>
      <c r="BD199" s="330" t="s">
        <v>284</v>
      </c>
      <c r="BE199" s="331"/>
      <c r="BF199" s="355"/>
      <c r="BG199" s="357"/>
      <c r="BH199" s="358"/>
      <c r="BI199" s="358"/>
      <c r="BJ199" s="358"/>
      <c r="BK199" s="358"/>
      <c r="BL199" s="359"/>
    </row>
    <row r="200" spans="1:64" ht="9.75" customHeight="1">
      <c r="A200" s="371"/>
      <c r="B200" s="372"/>
      <c r="C200" s="372"/>
      <c r="D200" s="372"/>
      <c r="E200" s="372"/>
      <c r="F200" s="372"/>
      <c r="G200" s="256"/>
      <c r="H200" s="257"/>
      <c r="I200" s="257"/>
      <c r="J200" s="257"/>
      <c r="K200" s="257"/>
      <c r="L200" s="257"/>
      <c r="M200" s="258"/>
      <c r="N200" s="366"/>
      <c r="O200" s="367"/>
      <c r="P200" s="368"/>
      <c r="Q200" s="352"/>
      <c r="R200" s="353"/>
      <c r="S200" s="353"/>
      <c r="T200" s="353"/>
      <c r="U200" s="353"/>
      <c r="V200" s="354"/>
      <c r="W200" s="382"/>
      <c r="X200" s="383"/>
      <c r="Y200" s="384"/>
      <c r="Z200" s="360"/>
      <c r="AA200" s="361"/>
      <c r="AB200" s="361"/>
      <c r="AC200" s="361"/>
      <c r="AD200" s="361"/>
      <c r="AE200" s="362"/>
      <c r="AH200" s="371"/>
      <c r="AI200" s="372"/>
      <c r="AJ200" s="372"/>
      <c r="AK200" s="372"/>
      <c r="AL200" s="372"/>
      <c r="AM200" s="372"/>
      <c r="AN200" s="256"/>
      <c r="AO200" s="257"/>
      <c r="AP200" s="257"/>
      <c r="AQ200" s="257"/>
      <c r="AR200" s="257"/>
      <c r="AS200" s="257"/>
      <c r="AT200" s="258"/>
      <c r="AU200" s="366"/>
      <c r="AV200" s="367"/>
      <c r="AW200" s="368"/>
      <c r="AX200" s="352"/>
      <c r="AY200" s="353"/>
      <c r="AZ200" s="353"/>
      <c r="BA200" s="353"/>
      <c r="BB200" s="353"/>
      <c r="BC200" s="354"/>
      <c r="BD200" s="382"/>
      <c r="BE200" s="383"/>
      <c r="BF200" s="384"/>
      <c r="BG200" s="360"/>
      <c r="BH200" s="361"/>
      <c r="BI200" s="361"/>
      <c r="BJ200" s="361"/>
      <c r="BK200" s="361"/>
      <c r="BL200" s="362"/>
    </row>
    <row r="201" spans="1:64" ht="9.75" customHeight="1">
      <c r="A201" s="371"/>
      <c r="B201" s="372"/>
      <c r="C201" s="372"/>
      <c r="D201" s="372"/>
      <c r="E201" s="372"/>
      <c r="F201" s="372"/>
      <c r="G201" s="256"/>
      <c r="H201" s="257"/>
      <c r="I201" s="257"/>
      <c r="J201" s="257"/>
      <c r="K201" s="257"/>
      <c r="L201" s="257"/>
      <c r="M201" s="258"/>
      <c r="N201" s="363" t="s">
        <v>283</v>
      </c>
      <c r="O201" s="364"/>
      <c r="P201" s="365"/>
      <c r="Q201" s="349"/>
      <c r="R201" s="350"/>
      <c r="S201" s="350"/>
      <c r="T201" s="350"/>
      <c r="U201" s="350"/>
      <c r="V201" s="351"/>
      <c r="W201" s="333"/>
      <c r="X201" s="333"/>
      <c r="Y201" s="333"/>
      <c r="Z201" s="334"/>
      <c r="AA201" s="334"/>
      <c r="AB201" s="334"/>
      <c r="AC201" s="334"/>
      <c r="AD201" s="334"/>
      <c r="AE201" s="334"/>
      <c r="AH201" s="371"/>
      <c r="AI201" s="372"/>
      <c r="AJ201" s="372"/>
      <c r="AK201" s="372"/>
      <c r="AL201" s="372"/>
      <c r="AM201" s="372"/>
      <c r="AN201" s="256"/>
      <c r="AO201" s="257"/>
      <c r="AP201" s="257"/>
      <c r="AQ201" s="257"/>
      <c r="AR201" s="257"/>
      <c r="AS201" s="257"/>
      <c r="AT201" s="258"/>
      <c r="AU201" s="363" t="s">
        <v>283</v>
      </c>
      <c r="AV201" s="364"/>
      <c r="AW201" s="365"/>
      <c r="AX201" s="349"/>
      <c r="AY201" s="350"/>
      <c r="AZ201" s="350"/>
      <c r="BA201" s="350"/>
      <c r="BB201" s="350"/>
      <c r="BC201" s="351"/>
      <c r="BD201" s="333"/>
      <c r="BE201" s="333"/>
      <c r="BF201" s="333"/>
      <c r="BG201" s="334"/>
      <c r="BH201" s="334"/>
      <c r="BI201" s="334"/>
      <c r="BJ201" s="334"/>
      <c r="BK201" s="334"/>
      <c r="BL201" s="334"/>
    </row>
    <row r="202" spans="1:64" ht="9.75" customHeight="1">
      <c r="A202" s="373"/>
      <c r="B202" s="374"/>
      <c r="C202" s="374"/>
      <c r="D202" s="374"/>
      <c r="E202" s="374"/>
      <c r="F202" s="374"/>
      <c r="G202" s="259"/>
      <c r="H202" s="260"/>
      <c r="I202" s="260"/>
      <c r="J202" s="260"/>
      <c r="K202" s="260"/>
      <c r="L202" s="260"/>
      <c r="M202" s="261"/>
      <c r="N202" s="366"/>
      <c r="O202" s="367"/>
      <c r="P202" s="368"/>
      <c r="Q202" s="352"/>
      <c r="R202" s="353"/>
      <c r="S202" s="353"/>
      <c r="T202" s="353"/>
      <c r="U202" s="353"/>
      <c r="V202" s="354"/>
      <c r="W202" s="333"/>
      <c r="X202" s="333"/>
      <c r="Y202" s="333"/>
      <c r="Z202" s="334"/>
      <c r="AA202" s="334"/>
      <c r="AB202" s="334"/>
      <c r="AC202" s="334"/>
      <c r="AD202" s="334"/>
      <c r="AE202" s="334"/>
      <c r="AH202" s="373"/>
      <c r="AI202" s="374"/>
      <c r="AJ202" s="374"/>
      <c r="AK202" s="374"/>
      <c r="AL202" s="374"/>
      <c r="AM202" s="374"/>
      <c r="AN202" s="259"/>
      <c r="AO202" s="260"/>
      <c r="AP202" s="260"/>
      <c r="AQ202" s="260"/>
      <c r="AR202" s="260"/>
      <c r="AS202" s="260"/>
      <c r="AT202" s="261"/>
      <c r="AU202" s="366"/>
      <c r="AV202" s="367"/>
      <c r="AW202" s="368"/>
      <c r="AX202" s="352"/>
      <c r="AY202" s="353"/>
      <c r="AZ202" s="353"/>
      <c r="BA202" s="353"/>
      <c r="BB202" s="353"/>
      <c r="BC202" s="354"/>
      <c r="BD202" s="333"/>
      <c r="BE202" s="333"/>
      <c r="BF202" s="333"/>
      <c r="BG202" s="334"/>
      <c r="BH202" s="334"/>
      <c r="BI202" s="334"/>
      <c r="BJ202" s="334"/>
      <c r="BK202" s="334"/>
      <c r="BL202" s="334"/>
    </row>
    <row r="203" spans="1:64" ht="9.75" customHeight="1">
      <c r="A203" s="369" t="s">
        <v>294</v>
      </c>
      <c r="B203" s="370"/>
      <c r="C203" s="370"/>
      <c r="D203" s="370"/>
      <c r="E203" s="370"/>
      <c r="F203" s="370"/>
      <c r="G203" s="205" t="s">
        <v>291</v>
      </c>
      <c r="H203" s="206"/>
      <c r="I203" s="206"/>
      <c r="J203" s="206"/>
      <c r="K203" s="206"/>
      <c r="L203" s="206"/>
      <c r="M203" s="207"/>
      <c r="N203" s="347" t="s">
        <v>282</v>
      </c>
      <c r="O203" s="348"/>
      <c r="P203" s="348"/>
      <c r="Q203" s="349"/>
      <c r="R203" s="350"/>
      <c r="S203" s="350"/>
      <c r="T203" s="350"/>
      <c r="U203" s="350"/>
      <c r="V203" s="351"/>
      <c r="W203" s="330" t="s">
        <v>284</v>
      </c>
      <c r="X203" s="331"/>
      <c r="Y203" s="355"/>
      <c r="Z203" s="357"/>
      <c r="AA203" s="358"/>
      <c r="AB203" s="358"/>
      <c r="AC203" s="358"/>
      <c r="AD203" s="358"/>
      <c r="AE203" s="359"/>
      <c r="AH203" s="369" t="s">
        <v>294</v>
      </c>
      <c r="AI203" s="370"/>
      <c r="AJ203" s="370"/>
      <c r="AK203" s="370"/>
      <c r="AL203" s="370"/>
      <c r="AM203" s="370"/>
      <c r="AN203" s="205" t="s">
        <v>291</v>
      </c>
      <c r="AO203" s="206"/>
      <c r="AP203" s="206"/>
      <c r="AQ203" s="206"/>
      <c r="AR203" s="206"/>
      <c r="AS203" s="206"/>
      <c r="AT203" s="207"/>
      <c r="AU203" s="347" t="s">
        <v>282</v>
      </c>
      <c r="AV203" s="348"/>
      <c r="AW203" s="348"/>
      <c r="AX203" s="349"/>
      <c r="AY203" s="350"/>
      <c r="AZ203" s="350"/>
      <c r="BA203" s="350"/>
      <c r="BB203" s="350"/>
      <c r="BC203" s="351"/>
      <c r="BD203" s="330" t="s">
        <v>284</v>
      </c>
      <c r="BE203" s="331"/>
      <c r="BF203" s="355"/>
      <c r="BG203" s="357"/>
      <c r="BH203" s="358"/>
      <c r="BI203" s="358"/>
      <c r="BJ203" s="358"/>
      <c r="BK203" s="358"/>
      <c r="BL203" s="359"/>
    </row>
    <row r="204" spans="1:64" ht="9.75" customHeight="1">
      <c r="A204" s="371"/>
      <c r="B204" s="372"/>
      <c r="C204" s="372"/>
      <c r="D204" s="372"/>
      <c r="E204" s="372"/>
      <c r="F204" s="372"/>
      <c r="G204" s="256"/>
      <c r="H204" s="257"/>
      <c r="I204" s="257"/>
      <c r="J204" s="257"/>
      <c r="K204" s="257"/>
      <c r="L204" s="257"/>
      <c r="M204" s="258"/>
      <c r="N204" s="348"/>
      <c r="O204" s="348"/>
      <c r="P204" s="348"/>
      <c r="Q204" s="352"/>
      <c r="R204" s="353"/>
      <c r="S204" s="353"/>
      <c r="T204" s="353"/>
      <c r="U204" s="353"/>
      <c r="V204" s="354"/>
      <c r="W204" s="332"/>
      <c r="X204" s="333"/>
      <c r="Y204" s="356"/>
      <c r="Z204" s="360"/>
      <c r="AA204" s="361"/>
      <c r="AB204" s="361"/>
      <c r="AC204" s="361"/>
      <c r="AD204" s="361"/>
      <c r="AE204" s="362"/>
      <c r="AH204" s="371"/>
      <c r="AI204" s="372"/>
      <c r="AJ204" s="372"/>
      <c r="AK204" s="372"/>
      <c r="AL204" s="372"/>
      <c r="AM204" s="372"/>
      <c r="AN204" s="256"/>
      <c r="AO204" s="257"/>
      <c r="AP204" s="257"/>
      <c r="AQ204" s="257"/>
      <c r="AR204" s="257"/>
      <c r="AS204" s="257"/>
      <c r="AT204" s="258"/>
      <c r="AU204" s="348"/>
      <c r="AV204" s="348"/>
      <c r="AW204" s="348"/>
      <c r="AX204" s="352"/>
      <c r="AY204" s="353"/>
      <c r="AZ204" s="353"/>
      <c r="BA204" s="353"/>
      <c r="BB204" s="353"/>
      <c r="BC204" s="354"/>
      <c r="BD204" s="332"/>
      <c r="BE204" s="333"/>
      <c r="BF204" s="356"/>
      <c r="BG204" s="360"/>
      <c r="BH204" s="361"/>
      <c r="BI204" s="361"/>
      <c r="BJ204" s="361"/>
      <c r="BK204" s="361"/>
      <c r="BL204" s="362"/>
    </row>
    <row r="205" spans="1:64" ht="9.75" customHeight="1">
      <c r="A205" s="371"/>
      <c r="B205" s="372"/>
      <c r="C205" s="372"/>
      <c r="D205" s="372"/>
      <c r="E205" s="372"/>
      <c r="F205" s="372"/>
      <c r="G205" s="256"/>
      <c r="H205" s="257"/>
      <c r="I205" s="257"/>
      <c r="J205" s="257"/>
      <c r="K205" s="257"/>
      <c r="L205" s="257"/>
      <c r="M205" s="258"/>
      <c r="N205" s="347" t="s">
        <v>283</v>
      </c>
      <c r="O205" s="348"/>
      <c r="P205" s="348"/>
      <c r="Q205" s="349"/>
      <c r="R205" s="350"/>
      <c r="S205" s="350"/>
      <c r="T205" s="350"/>
      <c r="U205" s="350"/>
      <c r="V205" s="350"/>
      <c r="W205" s="330"/>
      <c r="X205" s="331"/>
      <c r="Y205" s="331"/>
      <c r="Z205" s="334"/>
      <c r="AA205" s="334"/>
      <c r="AB205" s="334"/>
      <c r="AC205" s="334"/>
      <c r="AD205" s="334"/>
      <c r="AE205" s="334"/>
      <c r="AH205" s="371"/>
      <c r="AI205" s="372"/>
      <c r="AJ205" s="372"/>
      <c r="AK205" s="372"/>
      <c r="AL205" s="372"/>
      <c r="AM205" s="372"/>
      <c r="AN205" s="256"/>
      <c r="AO205" s="257"/>
      <c r="AP205" s="257"/>
      <c r="AQ205" s="257"/>
      <c r="AR205" s="257"/>
      <c r="AS205" s="257"/>
      <c r="AT205" s="258"/>
      <c r="AU205" s="347" t="s">
        <v>283</v>
      </c>
      <c r="AV205" s="348"/>
      <c r="AW205" s="348"/>
      <c r="AX205" s="349"/>
      <c r="AY205" s="350"/>
      <c r="AZ205" s="350"/>
      <c r="BA205" s="350"/>
      <c r="BB205" s="350"/>
      <c r="BC205" s="350"/>
      <c r="BD205" s="330"/>
      <c r="BE205" s="331"/>
      <c r="BF205" s="331"/>
      <c r="BG205" s="334"/>
      <c r="BH205" s="334"/>
      <c r="BI205" s="334"/>
      <c r="BJ205" s="334"/>
      <c r="BK205" s="334"/>
      <c r="BL205" s="334"/>
    </row>
    <row r="206" spans="1:64" ht="9.75" customHeight="1">
      <c r="A206" s="373"/>
      <c r="B206" s="374"/>
      <c r="C206" s="374"/>
      <c r="D206" s="374"/>
      <c r="E206" s="374"/>
      <c r="F206" s="374"/>
      <c r="G206" s="259"/>
      <c r="H206" s="260"/>
      <c r="I206" s="260"/>
      <c r="J206" s="260"/>
      <c r="K206" s="260"/>
      <c r="L206" s="260"/>
      <c r="M206" s="261"/>
      <c r="N206" s="348"/>
      <c r="O206" s="348"/>
      <c r="P206" s="348"/>
      <c r="Q206" s="352"/>
      <c r="R206" s="353"/>
      <c r="S206" s="353"/>
      <c r="T206" s="353"/>
      <c r="U206" s="353"/>
      <c r="V206" s="353"/>
      <c r="W206" s="332"/>
      <c r="X206" s="333"/>
      <c r="Y206" s="333"/>
      <c r="Z206" s="334"/>
      <c r="AA206" s="334"/>
      <c r="AB206" s="334"/>
      <c r="AC206" s="334"/>
      <c r="AD206" s="334"/>
      <c r="AE206" s="334"/>
      <c r="AH206" s="373"/>
      <c r="AI206" s="374"/>
      <c r="AJ206" s="374"/>
      <c r="AK206" s="374"/>
      <c r="AL206" s="374"/>
      <c r="AM206" s="374"/>
      <c r="AN206" s="259"/>
      <c r="AO206" s="260"/>
      <c r="AP206" s="260"/>
      <c r="AQ206" s="260"/>
      <c r="AR206" s="260"/>
      <c r="AS206" s="260"/>
      <c r="AT206" s="261"/>
      <c r="AU206" s="348"/>
      <c r="AV206" s="348"/>
      <c r="AW206" s="348"/>
      <c r="AX206" s="352"/>
      <c r="AY206" s="353"/>
      <c r="AZ206" s="353"/>
      <c r="BA206" s="353"/>
      <c r="BB206" s="353"/>
      <c r="BC206" s="353"/>
      <c r="BD206" s="332"/>
      <c r="BE206" s="333"/>
      <c r="BF206" s="333"/>
      <c r="BG206" s="334"/>
      <c r="BH206" s="334"/>
      <c r="BI206" s="334"/>
      <c r="BJ206" s="334"/>
      <c r="BK206" s="334"/>
      <c r="BL206" s="334"/>
    </row>
    <row r="207" spans="1:64" ht="18.75" customHeight="1">
      <c r="A207" s="208"/>
      <c r="B207" s="208"/>
      <c r="AF207" s="209"/>
      <c r="AG207" s="210"/>
      <c r="BK207" s="208"/>
      <c r="BL207" s="208"/>
    </row>
    <row r="208" spans="1:64" ht="18.75" customHeight="1">
      <c r="A208" s="211"/>
      <c r="B208" s="211"/>
      <c r="AF208" s="212"/>
      <c r="AG208" s="213"/>
      <c r="BK208" s="211"/>
      <c r="BL208" s="211"/>
    </row>
    <row r="209" spans="1:64" ht="18.75" customHeight="1" thickBot="1">
      <c r="A209" s="254" t="s">
        <v>308</v>
      </c>
      <c r="B209" s="251"/>
      <c r="C209" s="251"/>
      <c r="D209" s="251"/>
      <c r="E209" s="251"/>
      <c r="F209" s="251"/>
      <c r="G209" s="251"/>
      <c r="H209" s="251"/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251"/>
      <c r="T209" s="251"/>
      <c r="U209" s="251"/>
      <c r="V209" s="251"/>
      <c r="W209" s="251"/>
      <c r="X209" s="251"/>
      <c r="Y209" s="255"/>
      <c r="Z209" s="251"/>
      <c r="AA209" s="251"/>
      <c r="AB209" s="255" t="s">
        <v>277</v>
      </c>
      <c r="AC209" s="251"/>
      <c r="AD209" s="251"/>
      <c r="AE209" s="251"/>
      <c r="AF209" s="214"/>
      <c r="AH209" s="254" t="s">
        <v>308</v>
      </c>
      <c r="AI209" s="251"/>
      <c r="AJ209" s="251"/>
      <c r="AK209" s="251"/>
      <c r="AL209" s="251"/>
      <c r="AM209" s="251"/>
      <c r="AN209" s="251"/>
      <c r="AO209" s="251"/>
      <c r="AP209" s="251"/>
      <c r="AQ209" s="251"/>
      <c r="AR209" s="251"/>
      <c r="AS209" s="251"/>
      <c r="AT209" s="251"/>
      <c r="AU209" s="251"/>
      <c r="AV209" s="251"/>
      <c r="AW209" s="251"/>
      <c r="AX209" s="251"/>
      <c r="AY209" s="251"/>
      <c r="AZ209" s="251"/>
      <c r="BA209" s="251"/>
      <c r="BB209" s="251"/>
      <c r="BC209" s="251"/>
      <c r="BD209" s="251"/>
      <c r="BE209" s="251"/>
      <c r="BF209" s="255"/>
      <c r="BG209" s="251"/>
      <c r="BH209" s="251"/>
      <c r="BI209" s="255" t="s">
        <v>277</v>
      </c>
      <c r="BJ209" s="251"/>
      <c r="BK209" s="251"/>
      <c r="BL209" s="251"/>
    </row>
    <row r="210" spans="1:64" ht="18.75" customHeight="1">
      <c r="A210" s="388" t="s">
        <v>278</v>
      </c>
      <c r="B210" s="389"/>
      <c r="C210" s="389"/>
      <c r="D210" s="389"/>
      <c r="E210" s="391" t="s">
        <v>292</v>
      </c>
      <c r="F210" s="391"/>
      <c r="G210" s="391"/>
      <c r="H210" s="391"/>
      <c r="I210" s="393"/>
      <c r="J210" s="394"/>
      <c r="K210" s="394"/>
      <c r="L210" s="394"/>
      <c r="M210" s="394"/>
      <c r="N210" s="394"/>
      <c r="O210" s="394"/>
      <c r="P210" s="394"/>
      <c r="Q210" s="394"/>
      <c r="R210" s="394"/>
      <c r="S210" s="394"/>
      <c r="T210" s="394"/>
      <c r="U210" s="394"/>
      <c r="V210" s="394"/>
      <c r="W210" s="394"/>
      <c r="X210" s="394"/>
      <c r="Y210" s="394"/>
      <c r="Z210" s="394"/>
      <c r="AA210" s="394"/>
      <c r="AB210" s="394"/>
      <c r="AC210" s="394"/>
      <c r="AD210" s="394"/>
      <c r="AE210" s="395"/>
      <c r="AF210" s="200"/>
      <c r="AG210" s="201"/>
      <c r="AH210" s="388" t="s">
        <v>278</v>
      </c>
      <c r="AI210" s="389"/>
      <c r="AJ210" s="389"/>
      <c r="AK210" s="389"/>
      <c r="AL210" s="391" t="s">
        <v>292</v>
      </c>
      <c r="AM210" s="391"/>
      <c r="AN210" s="391"/>
      <c r="AO210" s="391"/>
      <c r="AP210" s="393"/>
      <c r="AQ210" s="394"/>
      <c r="AR210" s="394"/>
      <c r="AS210" s="394"/>
      <c r="AT210" s="394"/>
      <c r="AU210" s="394"/>
      <c r="AV210" s="394"/>
      <c r="AW210" s="394"/>
      <c r="AX210" s="394"/>
      <c r="AY210" s="394"/>
      <c r="AZ210" s="394"/>
      <c r="BA210" s="394"/>
      <c r="BB210" s="394"/>
      <c r="BC210" s="394"/>
      <c r="BD210" s="394"/>
      <c r="BE210" s="394"/>
      <c r="BF210" s="394"/>
      <c r="BG210" s="394"/>
      <c r="BH210" s="394"/>
      <c r="BI210" s="394"/>
      <c r="BJ210" s="394"/>
      <c r="BK210" s="394"/>
      <c r="BL210" s="395"/>
    </row>
    <row r="211" spans="1:64" ht="18.75" customHeight="1">
      <c r="A211" s="390"/>
      <c r="B211" s="375"/>
      <c r="C211" s="375"/>
      <c r="D211" s="375"/>
      <c r="E211" s="392"/>
      <c r="F211" s="392"/>
      <c r="G211" s="392"/>
      <c r="H211" s="392"/>
      <c r="I211" s="396"/>
      <c r="J211" s="397"/>
      <c r="K211" s="397"/>
      <c r="L211" s="397"/>
      <c r="M211" s="397"/>
      <c r="N211" s="397"/>
      <c r="O211" s="397"/>
      <c r="P211" s="397"/>
      <c r="Q211" s="397"/>
      <c r="R211" s="397"/>
      <c r="S211" s="397"/>
      <c r="T211" s="397"/>
      <c r="U211" s="397"/>
      <c r="V211" s="397"/>
      <c r="W211" s="397"/>
      <c r="X211" s="397"/>
      <c r="Y211" s="397"/>
      <c r="Z211" s="397"/>
      <c r="AA211" s="397"/>
      <c r="AB211" s="397"/>
      <c r="AC211" s="397"/>
      <c r="AD211" s="397"/>
      <c r="AE211" s="398"/>
      <c r="AF211" s="200"/>
      <c r="AG211" s="201"/>
      <c r="AH211" s="390"/>
      <c r="AI211" s="375"/>
      <c r="AJ211" s="375"/>
      <c r="AK211" s="375"/>
      <c r="AL211" s="392"/>
      <c r="AM211" s="392"/>
      <c r="AN211" s="392"/>
      <c r="AO211" s="392"/>
      <c r="AP211" s="396"/>
      <c r="AQ211" s="397"/>
      <c r="AR211" s="397"/>
      <c r="AS211" s="397"/>
      <c r="AT211" s="397"/>
      <c r="AU211" s="397"/>
      <c r="AV211" s="397"/>
      <c r="AW211" s="397"/>
      <c r="AX211" s="397"/>
      <c r="AY211" s="397"/>
      <c r="AZ211" s="397"/>
      <c r="BA211" s="397"/>
      <c r="BB211" s="397"/>
      <c r="BC211" s="397"/>
      <c r="BD211" s="397"/>
      <c r="BE211" s="397"/>
      <c r="BF211" s="397"/>
      <c r="BG211" s="397"/>
      <c r="BH211" s="397"/>
      <c r="BI211" s="397"/>
      <c r="BJ211" s="397"/>
      <c r="BK211" s="397"/>
      <c r="BL211" s="398"/>
    </row>
    <row r="212" spans="1:64" ht="18.75" customHeight="1">
      <c r="A212" s="385" t="s">
        <v>279</v>
      </c>
      <c r="B212" s="386"/>
      <c r="C212" s="386"/>
      <c r="D212" s="386"/>
      <c r="E212" s="387"/>
      <c r="F212" s="387"/>
      <c r="G212" s="387"/>
      <c r="H212" s="387"/>
      <c r="I212" s="387"/>
      <c r="J212" s="387"/>
      <c r="K212" s="375" t="s">
        <v>280</v>
      </c>
      <c r="L212" s="375"/>
      <c r="M212" s="375"/>
      <c r="N212" s="375"/>
      <c r="O212" s="376" t="str">
        <f>IF(E212="","ﾅﾝﾊﾞｰ入力で選手名自動出力",VLOOKUP(E212,'男子申込入力'!$C$14:$G$53,2,FALSE))</f>
        <v>ﾅﾝﾊﾞｰ入力で選手名自動出力</v>
      </c>
      <c r="P212" s="377"/>
      <c r="Q212" s="377"/>
      <c r="R212" s="377"/>
      <c r="S212" s="377"/>
      <c r="T212" s="377"/>
      <c r="U212" s="377"/>
      <c r="V212" s="377"/>
      <c r="W212" s="377"/>
      <c r="X212" s="377"/>
      <c r="Y212" s="377"/>
      <c r="Z212" s="377"/>
      <c r="AA212" s="377"/>
      <c r="AB212" s="377"/>
      <c r="AC212" s="377"/>
      <c r="AD212" s="377"/>
      <c r="AE212" s="378"/>
      <c r="AF212" s="202"/>
      <c r="AH212" s="385" t="s">
        <v>279</v>
      </c>
      <c r="AI212" s="386"/>
      <c r="AJ212" s="386"/>
      <c r="AK212" s="386"/>
      <c r="AL212" s="387"/>
      <c r="AM212" s="387"/>
      <c r="AN212" s="387"/>
      <c r="AO212" s="387"/>
      <c r="AP212" s="387"/>
      <c r="AQ212" s="387"/>
      <c r="AR212" s="375" t="s">
        <v>280</v>
      </c>
      <c r="AS212" s="375"/>
      <c r="AT212" s="375"/>
      <c r="AU212" s="375"/>
      <c r="AV212" s="376" t="str">
        <f>IF(AL212="","ﾅﾝﾊﾞｰ入力で選手名自動出力",VLOOKUP(AL212,'男子申込入力'!$C$14:$G$53,2,FALSE))</f>
        <v>ﾅﾝﾊﾞｰ入力で選手名自動出力</v>
      </c>
      <c r="AW212" s="377"/>
      <c r="AX212" s="377"/>
      <c r="AY212" s="377"/>
      <c r="AZ212" s="377"/>
      <c r="BA212" s="377"/>
      <c r="BB212" s="377"/>
      <c r="BC212" s="377"/>
      <c r="BD212" s="377"/>
      <c r="BE212" s="377"/>
      <c r="BF212" s="377"/>
      <c r="BG212" s="377"/>
      <c r="BH212" s="377"/>
      <c r="BI212" s="377"/>
      <c r="BJ212" s="377"/>
      <c r="BK212" s="377"/>
      <c r="BL212" s="378"/>
    </row>
    <row r="213" spans="1:64" ht="18.75" customHeight="1">
      <c r="A213" s="385"/>
      <c r="B213" s="386"/>
      <c r="C213" s="386"/>
      <c r="D213" s="386"/>
      <c r="E213" s="387"/>
      <c r="F213" s="387"/>
      <c r="G213" s="387"/>
      <c r="H213" s="387"/>
      <c r="I213" s="387"/>
      <c r="J213" s="387"/>
      <c r="K213" s="375"/>
      <c r="L213" s="375"/>
      <c r="M213" s="375"/>
      <c r="N213" s="375"/>
      <c r="O213" s="379"/>
      <c r="P213" s="380"/>
      <c r="Q213" s="380"/>
      <c r="R213" s="380"/>
      <c r="S213" s="380"/>
      <c r="T213" s="380"/>
      <c r="U213" s="380"/>
      <c r="V213" s="380"/>
      <c r="W213" s="380"/>
      <c r="X213" s="380"/>
      <c r="Y213" s="380"/>
      <c r="Z213" s="380"/>
      <c r="AA213" s="380"/>
      <c r="AB213" s="380"/>
      <c r="AC213" s="380"/>
      <c r="AD213" s="380"/>
      <c r="AE213" s="381"/>
      <c r="AF213" s="202"/>
      <c r="AH213" s="385"/>
      <c r="AI213" s="386"/>
      <c r="AJ213" s="386"/>
      <c r="AK213" s="386"/>
      <c r="AL213" s="387"/>
      <c r="AM213" s="387"/>
      <c r="AN213" s="387"/>
      <c r="AO213" s="387"/>
      <c r="AP213" s="387"/>
      <c r="AQ213" s="387"/>
      <c r="AR213" s="375"/>
      <c r="AS213" s="375"/>
      <c r="AT213" s="375"/>
      <c r="AU213" s="375"/>
      <c r="AV213" s="379"/>
      <c r="AW213" s="380"/>
      <c r="AX213" s="380"/>
      <c r="AY213" s="380"/>
      <c r="AZ213" s="380"/>
      <c r="BA213" s="380"/>
      <c r="BB213" s="380"/>
      <c r="BC213" s="380"/>
      <c r="BD213" s="380"/>
      <c r="BE213" s="380"/>
      <c r="BF213" s="380"/>
      <c r="BG213" s="380"/>
      <c r="BH213" s="380"/>
      <c r="BI213" s="380"/>
      <c r="BJ213" s="380"/>
      <c r="BK213" s="380"/>
      <c r="BL213" s="381"/>
    </row>
    <row r="214" spans="1:64" ht="12" customHeight="1">
      <c r="A214" s="335" t="s">
        <v>281</v>
      </c>
      <c r="B214" s="336"/>
      <c r="C214" s="336"/>
      <c r="D214" s="336"/>
      <c r="E214" s="341">
        <f>IF('男子申込入力'!$H$2="","",'男子申込入力'!$H$2)</f>
      </c>
      <c r="F214" s="341"/>
      <c r="G214" s="341"/>
      <c r="H214" s="34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341"/>
      <c r="T214" s="341"/>
      <c r="U214" s="341"/>
      <c r="V214" s="341"/>
      <c r="W214" s="341"/>
      <c r="X214" s="341"/>
      <c r="Y214" s="341"/>
      <c r="Z214" s="341"/>
      <c r="AA214" s="341"/>
      <c r="AB214" s="341"/>
      <c r="AC214" s="341"/>
      <c r="AD214" s="341"/>
      <c r="AE214" s="342"/>
      <c r="AF214" s="203"/>
      <c r="AH214" s="335" t="s">
        <v>281</v>
      </c>
      <c r="AI214" s="336"/>
      <c r="AJ214" s="336"/>
      <c r="AK214" s="336"/>
      <c r="AL214" s="341">
        <f>IF('男子申込入力'!$H$2="","",'男子申込入力'!$H$2)</f>
      </c>
      <c r="AM214" s="341"/>
      <c r="AN214" s="341"/>
      <c r="AO214" s="341"/>
      <c r="AP214" s="341"/>
      <c r="AQ214" s="341"/>
      <c r="AR214" s="341"/>
      <c r="AS214" s="341"/>
      <c r="AT214" s="341"/>
      <c r="AU214" s="341"/>
      <c r="AV214" s="341"/>
      <c r="AW214" s="341"/>
      <c r="AX214" s="341"/>
      <c r="AY214" s="341"/>
      <c r="AZ214" s="341"/>
      <c r="BA214" s="341"/>
      <c r="BB214" s="341"/>
      <c r="BC214" s="341"/>
      <c r="BD214" s="341"/>
      <c r="BE214" s="341"/>
      <c r="BF214" s="341"/>
      <c r="BG214" s="341"/>
      <c r="BH214" s="341"/>
      <c r="BI214" s="341"/>
      <c r="BJ214" s="341"/>
      <c r="BK214" s="341"/>
      <c r="BL214" s="342"/>
    </row>
    <row r="215" spans="1:64" ht="12">
      <c r="A215" s="337"/>
      <c r="B215" s="338"/>
      <c r="C215" s="338"/>
      <c r="D215" s="338"/>
      <c r="E215" s="343"/>
      <c r="F215" s="343"/>
      <c r="G215" s="343"/>
      <c r="H215" s="343"/>
      <c r="I215" s="343"/>
      <c r="J215" s="343"/>
      <c r="K215" s="343"/>
      <c r="L215" s="343"/>
      <c r="M215" s="343"/>
      <c r="N215" s="343"/>
      <c r="O215" s="343"/>
      <c r="P215" s="343"/>
      <c r="Q215" s="343"/>
      <c r="R215" s="343"/>
      <c r="S215" s="343"/>
      <c r="T215" s="343"/>
      <c r="U215" s="343"/>
      <c r="V215" s="343"/>
      <c r="W215" s="343"/>
      <c r="X215" s="343"/>
      <c r="Y215" s="343"/>
      <c r="Z215" s="343"/>
      <c r="AA215" s="343"/>
      <c r="AB215" s="343"/>
      <c r="AC215" s="343"/>
      <c r="AD215" s="343"/>
      <c r="AE215" s="344"/>
      <c r="AF215" s="203"/>
      <c r="AH215" s="337"/>
      <c r="AI215" s="338"/>
      <c r="AJ215" s="338"/>
      <c r="AK215" s="338"/>
      <c r="AL215" s="343"/>
      <c r="AM215" s="343"/>
      <c r="AN215" s="343"/>
      <c r="AO215" s="343"/>
      <c r="AP215" s="343"/>
      <c r="AQ215" s="343"/>
      <c r="AR215" s="343"/>
      <c r="AS215" s="343"/>
      <c r="AT215" s="343"/>
      <c r="AU215" s="343"/>
      <c r="AV215" s="343"/>
      <c r="AW215" s="343"/>
      <c r="AX215" s="343"/>
      <c r="AY215" s="343"/>
      <c r="AZ215" s="343"/>
      <c r="BA215" s="343"/>
      <c r="BB215" s="343"/>
      <c r="BC215" s="343"/>
      <c r="BD215" s="343"/>
      <c r="BE215" s="343"/>
      <c r="BF215" s="343"/>
      <c r="BG215" s="343"/>
      <c r="BH215" s="343"/>
      <c r="BI215" s="343"/>
      <c r="BJ215" s="343"/>
      <c r="BK215" s="343"/>
      <c r="BL215" s="344"/>
    </row>
    <row r="216" spans="1:64" ht="12" thickBot="1">
      <c r="A216" s="339"/>
      <c r="B216" s="340"/>
      <c r="C216" s="340"/>
      <c r="D216" s="340"/>
      <c r="E216" s="345"/>
      <c r="F216" s="345"/>
      <c r="G216" s="345"/>
      <c r="H216" s="345"/>
      <c r="I216" s="345"/>
      <c r="J216" s="345"/>
      <c r="K216" s="345"/>
      <c r="L216" s="345"/>
      <c r="M216" s="345"/>
      <c r="N216" s="345"/>
      <c r="O216" s="345"/>
      <c r="P216" s="345"/>
      <c r="Q216" s="345"/>
      <c r="R216" s="345"/>
      <c r="S216" s="345"/>
      <c r="T216" s="345"/>
      <c r="U216" s="345"/>
      <c r="V216" s="345"/>
      <c r="W216" s="345"/>
      <c r="X216" s="345"/>
      <c r="Y216" s="345"/>
      <c r="Z216" s="345"/>
      <c r="AA216" s="345"/>
      <c r="AB216" s="345"/>
      <c r="AC216" s="345"/>
      <c r="AD216" s="345"/>
      <c r="AE216" s="346"/>
      <c r="AF216" s="203"/>
      <c r="AH216" s="339"/>
      <c r="AI216" s="340"/>
      <c r="AJ216" s="340"/>
      <c r="AK216" s="340"/>
      <c r="AL216" s="345"/>
      <c r="AM216" s="345"/>
      <c r="AN216" s="345"/>
      <c r="AO216" s="345"/>
      <c r="AP216" s="345"/>
      <c r="AQ216" s="345"/>
      <c r="AR216" s="345"/>
      <c r="AS216" s="345"/>
      <c r="AT216" s="345"/>
      <c r="AU216" s="345"/>
      <c r="AV216" s="345"/>
      <c r="AW216" s="345"/>
      <c r="AX216" s="345"/>
      <c r="AY216" s="345"/>
      <c r="AZ216" s="345"/>
      <c r="BA216" s="345"/>
      <c r="BB216" s="345"/>
      <c r="BC216" s="345"/>
      <c r="BD216" s="345"/>
      <c r="BE216" s="345"/>
      <c r="BF216" s="345"/>
      <c r="BG216" s="345"/>
      <c r="BH216" s="345"/>
      <c r="BI216" s="345"/>
      <c r="BJ216" s="345"/>
      <c r="BK216" s="345"/>
      <c r="BL216" s="346"/>
    </row>
    <row r="217" spans="1:64" ht="12">
      <c r="A217" s="250"/>
      <c r="B217" s="250"/>
      <c r="C217" s="250"/>
      <c r="D217" s="250"/>
      <c r="E217" s="250"/>
      <c r="F217" s="250"/>
      <c r="G217" s="250"/>
      <c r="H217" s="250"/>
      <c r="I217" s="249"/>
      <c r="J217" s="249"/>
      <c r="K217" s="249"/>
      <c r="L217" s="249"/>
      <c r="M217" s="249"/>
      <c r="N217" s="249"/>
      <c r="O217" s="249"/>
      <c r="P217" s="249"/>
      <c r="Q217" s="249"/>
      <c r="R217" s="249"/>
      <c r="S217" s="249"/>
      <c r="T217" s="249"/>
      <c r="U217" s="249"/>
      <c r="V217" s="249"/>
      <c r="W217" s="249"/>
      <c r="X217" s="249"/>
      <c r="Y217" s="249"/>
      <c r="Z217" s="249"/>
      <c r="AA217" s="249"/>
      <c r="AB217" s="249"/>
      <c r="AC217" s="249"/>
      <c r="AD217" s="249"/>
      <c r="AE217" s="249"/>
      <c r="AF217" s="203"/>
      <c r="AH217" s="250"/>
      <c r="AI217" s="250"/>
      <c r="AJ217" s="250"/>
      <c r="AK217" s="250"/>
      <c r="AL217" s="250"/>
      <c r="AM217" s="250"/>
      <c r="AN217" s="250"/>
      <c r="AO217" s="250"/>
      <c r="AP217" s="249"/>
      <c r="AQ217" s="249"/>
      <c r="AR217" s="249"/>
      <c r="AS217" s="249"/>
      <c r="AT217" s="249"/>
      <c r="AU217" s="249"/>
      <c r="AV217" s="249"/>
      <c r="AW217" s="249"/>
      <c r="AX217" s="249"/>
      <c r="AY217" s="249"/>
      <c r="AZ217" s="249"/>
      <c r="BA217" s="249"/>
      <c r="BB217" s="249"/>
      <c r="BC217" s="249"/>
      <c r="BD217" s="249"/>
      <c r="BE217" s="249"/>
      <c r="BF217" s="249"/>
      <c r="BG217" s="249"/>
      <c r="BH217" s="249"/>
      <c r="BI217" s="249"/>
      <c r="BJ217" s="249"/>
      <c r="BK217" s="249"/>
      <c r="BL217" s="249"/>
    </row>
    <row r="218" spans="1:64" ht="12">
      <c r="A218" s="250"/>
      <c r="B218" s="250"/>
      <c r="C218" s="250"/>
      <c r="D218" s="250"/>
      <c r="E218" s="250"/>
      <c r="F218" s="250"/>
      <c r="G218" s="250"/>
      <c r="H218" s="250"/>
      <c r="I218" s="249"/>
      <c r="J218" s="249"/>
      <c r="K218" s="249"/>
      <c r="L218" s="249"/>
      <c r="M218" s="249"/>
      <c r="N218" s="249"/>
      <c r="O218" s="249"/>
      <c r="P218" s="249"/>
      <c r="Q218" s="249"/>
      <c r="R218" s="249"/>
      <c r="S218" s="249"/>
      <c r="T218" s="249"/>
      <c r="U218" s="249"/>
      <c r="V218" s="249"/>
      <c r="W218" s="249"/>
      <c r="X218" s="249"/>
      <c r="Y218" s="249"/>
      <c r="Z218" s="249"/>
      <c r="AA218" s="249"/>
      <c r="AB218" s="249"/>
      <c r="AC218" s="249"/>
      <c r="AD218" s="249"/>
      <c r="AE218" s="249"/>
      <c r="AF218" s="203"/>
      <c r="AH218" s="250"/>
      <c r="AI218" s="250"/>
      <c r="AJ218" s="250"/>
      <c r="AK218" s="250"/>
      <c r="AL218" s="250"/>
      <c r="AM218" s="250"/>
      <c r="AN218" s="250"/>
      <c r="AO218" s="250"/>
      <c r="AP218" s="249"/>
      <c r="AQ218" s="249"/>
      <c r="AR218" s="249"/>
      <c r="AS218" s="249"/>
      <c r="AT218" s="249"/>
      <c r="AU218" s="249"/>
      <c r="AV218" s="249"/>
      <c r="AW218" s="249"/>
      <c r="AX218" s="249"/>
      <c r="AY218" s="249"/>
      <c r="AZ218" s="249"/>
      <c r="BA218" s="249"/>
      <c r="BB218" s="249"/>
      <c r="BC218" s="249"/>
      <c r="BD218" s="249"/>
      <c r="BE218" s="249"/>
      <c r="BF218" s="249"/>
      <c r="BG218" s="249"/>
      <c r="BH218" s="249"/>
      <c r="BI218" s="249"/>
      <c r="BJ218" s="249"/>
      <c r="BK218" s="249"/>
      <c r="BL218" s="249"/>
    </row>
    <row r="219" spans="1:64" ht="18.75" customHeight="1">
      <c r="A219" s="251"/>
      <c r="B219" s="251"/>
      <c r="C219" s="251"/>
      <c r="D219" s="251"/>
      <c r="E219" s="252"/>
      <c r="F219" s="252"/>
      <c r="G219" s="252"/>
      <c r="H219" s="252"/>
      <c r="I219" s="252"/>
      <c r="J219" s="252"/>
      <c r="K219" s="252"/>
      <c r="L219" s="252"/>
      <c r="M219" s="252"/>
      <c r="N219" s="252"/>
      <c r="O219" s="252"/>
      <c r="P219" s="252"/>
      <c r="Q219" s="252"/>
      <c r="R219" s="252"/>
      <c r="S219" s="252"/>
      <c r="T219" s="252"/>
      <c r="U219" s="252"/>
      <c r="V219" s="253"/>
      <c r="W219" s="251"/>
      <c r="X219" s="251"/>
      <c r="Y219" s="251"/>
      <c r="Z219" s="251"/>
      <c r="AA219" s="251"/>
      <c r="AB219" s="251"/>
      <c r="AC219" s="251"/>
      <c r="AD219" s="251"/>
      <c r="AE219" s="251"/>
      <c r="AF219" s="202"/>
      <c r="AH219" s="251"/>
      <c r="AI219" s="251"/>
      <c r="AJ219" s="251"/>
      <c r="AK219" s="251"/>
      <c r="AL219" s="252"/>
      <c r="AM219" s="252"/>
      <c r="AN219" s="252"/>
      <c r="AO219" s="252"/>
      <c r="AP219" s="252"/>
      <c r="AQ219" s="252"/>
      <c r="AR219" s="252"/>
      <c r="AS219" s="252"/>
      <c r="AT219" s="252"/>
      <c r="AU219" s="252"/>
      <c r="AV219" s="252"/>
      <c r="AW219" s="252"/>
      <c r="AX219" s="252"/>
      <c r="AY219" s="252"/>
      <c r="AZ219" s="252"/>
      <c r="BA219" s="252"/>
      <c r="BB219" s="252"/>
      <c r="BC219" s="253"/>
      <c r="BD219" s="251"/>
      <c r="BE219" s="251"/>
      <c r="BF219" s="251"/>
      <c r="BG219" s="251"/>
      <c r="BH219" s="251"/>
      <c r="BI219" s="251"/>
      <c r="BJ219" s="251"/>
      <c r="BK219" s="251"/>
      <c r="BL219" s="251"/>
    </row>
    <row r="220" spans="1:64" ht="18.75" customHeight="1">
      <c r="A220" s="251" t="s">
        <v>293</v>
      </c>
      <c r="B220" s="251"/>
      <c r="C220" s="251"/>
      <c r="D220" s="251"/>
      <c r="E220" s="252"/>
      <c r="F220" s="252"/>
      <c r="G220" s="252"/>
      <c r="H220" s="252"/>
      <c r="I220" s="252"/>
      <c r="J220" s="252"/>
      <c r="K220" s="252"/>
      <c r="L220" s="252"/>
      <c r="M220" s="252"/>
      <c r="N220" s="252"/>
      <c r="O220" s="252"/>
      <c r="P220" s="252"/>
      <c r="Q220" s="252"/>
      <c r="R220" s="252"/>
      <c r="S220" s="252"/>
      <c r="T220" s="252"/>
      <c r="U220" s="252"/>
      <c r="V220" s="251"/>
      <c r="W220" s="251"/>
      <c r="X220" s="251"/>
      <c r="Y220" s="251"/>
      <c r="Z220" s="251"/>
      <c r="AA220" s="251"/>
      <c r="AB220" s="251"/>
      <c r="AC220" s="251"/>
      <c r="AD220" s="251"/>
      <c r="AE220" s="251"/>
      <c r="AF220" s="202"/>
      <c r="AH220" s="251" t="s">
        <v>293</v>
      </c>
      <c r="AI220" s="251"/>
      <c r="AJ220" s="251"/>
      <c r="AK220" s="251"/>
      <c r="AL220" s="252"/>
      <c r="AM220" s="252"/>
      <c r="AN220" s="252"/>
      <c r="AO220" s="252"/>
      <c r="AP220" s="252"/>
      <c r="AQ220" s="252"/>
      <c r="AR220" s="252"/>
      <c r="AS220" s="252"/>
      <c r="AT220" s="252"/>
      <c r="AU220" s="252"/>
      <c r="AV220" s="252"/>
      <c r="AW220" s="252"/>
      <c r="AX220" s="252"/>
      <c r="AY220" s="252"/>
      <c r="AZ220" s="252"/>
      <c r="BA220" s="252"/>
      <c r="BB220" s="252"/>
      <c r="BC220" s="251"/>
      <c r="BD220" s="251"/>
      <c r="BE220" s="251"/>
      <c r="BF220" s="251"/>
      <c r="BG220" s="251"/>
      <c r="BH220" s="251"/>
      <c r="BI220" s="251"/>
      <c r="BJ220" s="251"/>
      <c r="BK220" s="251"/>
      <c r="BL220" s="251"/>
    </row>
    <row r="221" spans="1:55" ht="12">
      <c r="A221" s="262" t="s">
        <v>298</v>
      </c>
      <c r="N221" s="204"/>
      <c r="R221" s="204"/>
      <c r="T221" s="204"/>
      <c r="U221" s="204"/>
      <c r="V221" s="204"/>
      <c r="AH221" s="262" t="s">
        <v>298</v>
      </c>
      <c r="AU221" s="204"/>
      <c r="AY221" s="204"/>
      <c r="BA221" s="204"/>
      <c r="BB221" s="204"/>
      <c r="BC221" s="204"/>
    </row>
    <row r="222" spans="1:34" ht="12">
      <c r="A222" s="204"/>
      <c r="AH222" s="204"/>
    </row>
    <row r="223" spans="1:64" ht="9.75" customHeight="1">
      <c r="A223" s="369" t="s">
        <v>295</v>
      </c>
      <c r="B223" s="370"/>
      <c r="C223" s="370"/>
      <c r="D223" s="370"/>
      <c r="E223" s="370"/>
      <c r="F223" s="370"/>
      <c r="G223" s="205" t="s">
        <v>291</v>
      </c>
      <c r="H223" s="206"/>
      <c r="I223" s="206"/>
      <c r="J223" s="206"/>
      <c r="K223" s="206"/>
      <c r="L223" s="206"/>
      <c r="M223" s="207"/>
      <c r="N223" s="363" t="s">
        <v>282</v>
      </c>
      <c r="O223" s="364"/>
      <c r="P223" s="365"/>
      <c r="Q223" s="349"/>
      <c r="R223" s="350"/>
      <c r="S223" s="350"/>
      <c r="T223" s="350"/>
      <c r="U223" s="350"/>
      <c r="V223" s="351"/>
      <c r="W223" s="330" t="s">
        <v>284</v>
      </c>
      <c r="X223" s="331"/>
      <c r="Y223" s="355"/>
      <c r="Z223" s="357"/>
      <c r="AA223" s="358"/>
      <c r="AB223" s="358"/>
      <c r="AC223" s="358"/>
      <c r="AD223" s="358"/>
      <c r="AE223" s="359"/>
      <c r="AH223" s="369" t="s">
        <v>295</v>
      </c>
      <c r="AI223" s="370"/>
      <c r="AJ223" s="370"/>
      <c r="AK223" s="370"/>
      <c r="AL223" s="370"/>
      <c r="AM223" s="370"/>
      <c r="AN223" s="205" t="s">
        <v>291</v>
      </c>
      <c r="AO223" s="206"/>
      <c r="AP223" s="206"/>
      <c r="AQ223" s="206"/>
      <c r="AR223" s="206"/>
      <c r="AS223" s="206"/>
      <c r="AT223" s="207"/>
      <c r="AU223" s="363" t="s">
        <v>282</v>
      </c>
      <c r="AV223" s="364"/>
      <c r="AW223" s="365"/>
      <c r="AX223" s="349"/>
      <c r="AY223" s="350"/>
      <c r="AZ223" s="350"/>
      <c r="BA223" s="350"/>
      <c r="BB223" s="350"/>
      <c r="BC223" s="351"/>
      <c r="BD223" s="330" t="s">
        <v>284</v>
      </c>
      <c r="BE223" s="331"/>
      <c r="BF223" s="355"/>
      <c r="BG223" s="357"/>
      <c r="BH223" s="358"/>
      <c r="BI223" s="358"/>
      <c r="BJ223" s="358"/>
      <c r="BK223" s="358"/>
      <c r="BL223" s="359"/>
    </row>
    <row r="224" spans="1:64" ht="9.75" customHeight="1">
      <c r="A224" s="371"/>
      <c r="B224" s="372"/>
      <c r="C224" s="372"/>
      <c r="D224" s="372"/>
      <c r="E224" s="372"/>
      <c r="F224" s="372"/>
      <c r="G224" s="256"/>
      <c r="H224" s="257"/>
      <c r="I224" s="257"/>
      <c r="J224" s="257"/>
      <c r="K224" s="257"/>
      <c r="L224" s="257"/>
      <c r="M224" s="258"/>
      <c r="N224" s="366"/>
      <c r="O224" s="367"/>
      <c r="P224" s="368"/>
      <c r="Q224" s="352"/>
      <c r="R224" s="353"/>
      <c r="S224" s="353"/>
      <c r="T224" s="353"/>
      <c r="U224" s="353"/>
      <c r="V224" s="354"/>
      <c r="W224" s="382"/>
      <c r="X224" s="383"/>
      <c r="Y224" s="384"/>
      <c r="Z224" s="360"/>
      <c r="AA224" s="361"/>
      <c r="AB224" s="361"/>
      <c r="AC224" s="361"/>
      <c r="AD224" s="361"/>
      <c r="AE224" s="362"/>
      <c r="AH224" s="371"/>
      <c r="AI224" s="372"/>
      <c r="AJ224" s="372"/>
      <c r="AK224" s="372"/>
      <c r="AL224" s="372"/>
      <c r="AM224" s="372"/>
      <c r="AN224" s="256"/>
      <c r="AO224" s="257"/>
      <c r="AP224" s="257"/>
      <c r="AQ224" s="257"/>
      <c r="AR224" s="257"/>
      <c r="AS224" s="257"/>
      <c r="AT224" s="258"/>
      <c r="AU224" s="366"/>
      <c r="AV224" s="367"/>
      <c r="AW224" s="368"/>
      <c r="AX224" s="352"/>
      <c r="AY224" s="353"/>
      <c r="AZ224" s="353"/>
      <c r="BA224" s="353"/>
      <c r="BB224" s="353"/>
      <c r="BC224" s="354"/>
      <c r="BD224" s="382"/>
      <c r="BE224" s="383"/>
      <c r="BF224" s="384"/>
      <c r="BG224" s="360"/>
      <c r="BH224" s="361"/>
      <c r="BI224" s="361"/>
      <c r="BJ224" s="361"/>
      <c r="BK224" s="361"/>
      <c r="BL224" s="362"/>
    </row>
    <row r="225" spans="1:64" ht="9.75" customHeight="1">
      <c r="A225" s="371"/>
      <c r="B225" s="372"/>
      <c r="C225" s="372"/>
      <c r="D225" s="372"/>
      <c r="E225" s="372"/>
      <c r="F225" s="372"/>
      <c r="G225" s="256"/>
      <c r="H225" s="257"/>
      <c r="I225" s="257"/>
      <c r="J225" s="257"/>
      <c r="K225" s="257"/>
      <c r="L225" s="257"/>
      <c r="M225" s="258"/>
      <c r="N225" s="363" t="s">
        <v>283</v>
      </c>
      <c r="O225" s="364"/>
      <c r="P225" s="365"/>
      <c r="Q225" s="349"/>
      <c r="R225" s="350"/>
      <c r="S225" s="350"/>
      <c r="T225" s="350"/>
      <c r="U225" s="350"/>
      <c r="V225" s="351"/>
      <c r="W225" s="333"/>
      <c r="X225" s="333"/>
      <c r="Y225" s="333"/>
      <c r="Z225" s="334"/>
      <c r="AA225" s="334"/>
      <c r="AB225" s="334"/>
      <c r="AC225" s="334"/>
      <c r="AD225" s="334"/>
      <c r="AE225" s="334"/>
      <c r="AH225" s="371"/>
      <c r="AI225" s="372"/>
      <c r="AJ225" s="372"/>
      <c r="AK225" s="372"/>
      <c r="AL225" s="372"/>
      <c r="AM225" s="372"/>
      <c r="AN225" s="256"/>
      <c r="AO225" s="257"/>
      <c r="AP225" s="257"/>
      <c r="AQ225" s="257"/>
      <c r="AR225" s="257"/>
      <c r="AS225" s="257"/>
      <c r="AT225" s="258"/>
      <c r="AU225" s="363" t="s">
        <v>283</v>
      </c>
      <c r="AV225" s="364"/>
      <c r="AW225" s="365"/>
      <c r="AX225" s="349"/>
      <c r="AY225" s="350"/>
      <c r="AZ225" s="350"/>
      <c r="BA225" s="350"/>
      <c r="BB225" s="350"/>
      <c r="BC225" s="351"/>
      <c r="BD225" s="333"/>
      <c r="BE225" s="333"/>
      <c r="BF225" s="333"/>
      <c r="BG225" s="334"/>
      <c r="BH225" s="334"/>
      <c r="BI225" s="334"/>
      <c r="BJ225" s="334"/>
      <c r="BK225" s="334"/>
      <c r="BL225" s="334"/>
    </row>
    <row r="226" spans="1:64" ht="9.75" customHeight="1">
      <c r="A226" s="373"/>
      <c r="B226" s="374"/>
      <c r="C226" s="374"/>
      <c r="D226" s="374"/>
      <c r="E226" s="374"/>
      <c r="F226" s="374"/>
      <c r="G226" s="259"/>
      <c r="H226" s="260"/>
      <c r="I226" s="260"/>
      <c r="J226" s="260"/>
      <c r="K226" s="260"/>
      <c r="L226" s="260"/>
      <c r="M226" s="261"/>
      <c r="N226" s="366"/>
      <c r="O226" s="367"/>
      <c r="P226" s="368"/>
      <c r="Q226" s="352"/>
      <c r="R226" s="353"/>
      <c r="S226" s="353"/>
      <c r="T226" s="353"/>
      <c r="U226" s="353"/>
      <c r="V226" s="354"/>
      <c r="W226" s="333"/>
      <c r="X226" s="333"/>
      <c r="Y226" s="333"/>
      <c r="Z226" s="334"/>
      <c r="AA226" s="334"/>
      <c r="AB226" s="334"/>
      <c r="AC226" s="334"/>
      <c r="AD226" s="334"/>
      <c r="AE226" s="334"/>
      <c r="AH226" s="373"/>
      <c r="AI226" s="374"/>
      <c r="AJ226" s="374"/>
      <c r="AK226" s="374"/>
      <c r="AL226" s="374"/>
      <c r="AM226" s="374"/>
      <c r="AN226" s="259"/>
      <c r="AO226" s="260"/>
      <c r="AP226" s="260"/>
      <c r="AQ226" s="260"/>
      <c r="AR226" s="260"/>
      <c r="AS226" s="260"/>
      <c r="AT226" s="261"/>
      <c r="AU226" s="366"/>
      <c r="AV226" s="367"/>
      <c r="AW226" s="368"/>
      <c r="AX226" s="352"/>
      <c r="AY226" s="353"/>
      <c r="AZ226" s="353"/>
      <c r="BA226" s="353"/>
      <c r="BB226" s="353"/>
      <c r="BC226" s="354"/>
      <c r="BD226" s="333"/>
      <c r="BE226" s="333"/>
      <c r="BF226" s="333"/>
      <c r="BG226" s="334"/>
      <c r="BH226" s="334"/>
      <c r="BI226" s="334"/>
      <c r="BJ226" s="334"/>
      <c r="BK226" s="334"/>
      <c r="BL226" s="334"/>
    </row>
    <row r="227" spans="1:64" ht="9.75" customHeight="1">
      <c r="A227" s="369" t="s">
        <v>294</v>
      </c>
      <c r="B227" s="370"/>
      <c r="C227" s="370"/>
      <c r="D227" s="370"/>
      <c r="E227" s="370"/>
      <c r="F227" s="370"/>
      <c r="G227" s="205" t="s">
        <v>291</v>
      </c>
      <c r="H227" s="206"/>
      <c r="I227" s="206"/>
      <c r="J227" s="206"/>
      <c r="K227" s="206"/>
      <c r="L227" s="206"/>
      <c r="M227" s="207"/>
      <c r="N227" s="347" t="s">
        <v>282</v>
      </c>
      <c r="O227" s="348"/>
      <c r="P227" s="348"/>
      <c r="Q227" s="349"/>
      <c r="R227" s="350"/>
      <c r="S227" s="350"/>
      <c r="T227" s="350"/>
      <c r="U227" s="350"/>
      <c r="V227" s="351"/>
      <c r="W227" s="330" t="s">
        <v>284</v>
      </c>
      <c r="X227" s="331"/>
      <c r="Y227" s="355"/>
      <c r="Z227" s="357"/>
      <c r="AA227" s="358"/>
      <c r="AB227" s="358"/>
      <c r="AC227" s="358"/>
      <c r="AD227" s="358"/>
      <c r="AE227" s="359"/>
      <c r="AH227" s="369" t="s">
        <v>294</v>
      </c>
      <c r="AI227" s="370"/>
      <c r="AJ227" s="370"/>
      <c r="AK227" s="370"/>
      <c r="AL227" s="370"/>
      <c r="AM227" s="370"/>
      <c r="AN227" s="205" t="s">
        <v>291</v>
      </c>
      <c r="AO227" s="206"/>
      <c r="AP227" s="206"/>
      <c r="AQ227" s="206"/>
      <c r="AR227" s="206"/>
      <c r="AS227" s="206"/>
      <c r="AT227" s="207"/>
      <c r="AU227" s="347" t="s">
        <v>282</v>
      </c>
      <c r="AV227" s="348"/>
      <c r="AW227" s="348"/>
      <c r="AX227" s="349"/>
      <c r="AY227" s="350"/>
      <c r="AZ227" s="350"/>
      <c r="BA227" s="350"/>
      <c r="BB227" s="350"/>
      <c r="BC227" s="351"/>
      <c r="BD227" s="330" t="s">
        <v>284</v>
      </c>
      <c r="BE227" s="331"/>
      <c r="BF227" s="355"/>
      <c r="BG227" s="357"/>
      <c r="BH227" s="358"/>
      <c r="BI227" s="358"/>
      <c r="BJ227" s="358"/>
      <c r="BK227" s="358"/>
      <c r="BL227" s="359"/>
    </row>
    <row r="228" spans="1:64" ht="9.75" customHeight="1">
      <c r="A228" s="371"/>
      <c r="B228" s="372"/>
      <c r="C228" s="372"/>
      <c r="D228" s="372"/>
      <c r="E228" s="372"/>
      <c r="F228" s="372"/>
      <c r="G228" s="256"/>
      <c r="H228" s="257"/>
      <c r="I228" s="257"/>
      <c r="J228" s="257"/>
      <c r="K228" s="257"/>
      <c r="L228" s="257"/>
      <c r="M228" s="258"/>
      <c r="N228" s="348"/>
      <c r="O228" s="348"/>
      <c r="P228" s="348"/>
      <c r="Q228" s="352"/>
      <c r="R228" s="353"/>
      <c r="S228" s="353"/>
      <c r="T228" s="353"/>
      <c r="U228" s="353"/>
      <c r="V228" s="354"/>
      <c r="W228" s="332"/>
      <c r="X228" s="333"/>
      <c r="Y228" s="356"/>
      <c r="Z228" s="360"/>
      <c r="AA228" s="361"/>
      <c r="AB228" s="361"/>
      <c r="AC228" s="361"/>
      <c r="AD228" s="361"/>
      <c r="AE228" s="362"/>
      <c r="AH228" s="371"/>
      <c r="AI228" s="372"/>
      <c r="AJ228" s="372"/>
      <c r="AK228" s="372"/>
      <c r="AL228" s="372"/>
      <c r="AM228" s="372"/>
      <c r="AN228" s="256"/>
      <c r="AO228" s="257"/>
      <c r="AP228" s="257"/>
      <c r="AQ228" s="257"/>
      <c r="AR228" s="257"/>
      <c r="AS228" s="257"/>
      <c r="AT228" s="258"/>
      <c r="AU228" s="348"/>
      <c r="AV228" s="348"/>
      <c r="AW228" s="348"/>
      <c r="AX228" s="352"/>
      <c r="AY228" s="353"/>
      <c r="AZ228" s="353"/>
      <c r="BA228" s="353"/>
      <c r="BB228" s="353"/>
      <c r="BC228" s="354"/>
      <c r="BD228" s="332"/>
      <c r="BE228" s="333"/>
      <c r="BF228" s="356"/>
      <c r="BG228" s="360"/>
      <c r="BH228" s="361"/>
      <c r="BI228" s="361"/>
      <c r="BJ228" s="361"/>
      <c r="BK228" s="361"/>
      <c r="BL228" s="362"/>
    </row>
    <row r="229" spans="1:64" ht="9.75" customHeight="1">
      <c r="A229" s="371"/>
      <c r="B229" s="372"/>
      <c r="C229" s="372"/>
      <c r="D229" s="372"/>
      <c r="E229" s="372"/>
      <c r="F229" s="372"/>
      <c r="G229" s="256"/>
      <c r="H229" s="257"/>
      <c r="I229" s="257"/>
      <c r="J229" s="257"/>
      <c r="K229" s="257"/>
      <c r="L229" s="257"/>
      <c r="M229" s="258"/>
      <c r="N229" s="347" t="s">
        <v>283</v>
      </c>
      <c r="O229" s="348"/>
      <c r="P229" s="348"/>
      <c r="Q229" s="349"/>
      <c r="R229" s="350"/>
      <c r="S229" s="350"/>
      <c r="T229" s="350"/>
      <c r="U229" s="350"/>
      <c r="V229" s="350"/>
      <c r="W229" s="330"/>
      <c r="X229" s="331"/>
      <c r="Y229" s="331"/>
      <c r="Z229" s="334"/>
      <c r="AA229" s="334"/>
      <c r="AB229" s="334"/>
      <c r="AC229" s="334"/>
      <c r="AD229" s="334"/>
      <c r="AE229" s="334"/>
      <c r="AF229" s="215"/>
      <c r="AG229" s="216"/>
      <c r="AH229" s="371"/>
      <c r="AI229" s="372"/>
      <c r="AJ229" s="372"/>
      <c r="AK229" s="372"/>
      <c r="AL229" s="372"/>
      <c r="AM229" s="372"/>
      <c r="AN229" s="256"/>
      <c r="AO229" s="257"/>
      <c r="AP229" s="257"/>
      <c r="AQ229" s="257"/>
      <c r="AR229" s="257"/>
      <c r="AS229" s="257"/>
      <c r="AT229" s="258"/>
      <c r="AU229" s="347" t="s">
        <v>283</v>
      </c>
      <c r="AV229" s="348"/>
      <c r="AW229" s="348"/>
      <c r="AX229" s="349"/>
      <c r="AY229" s="350"/>
      <c r="AZ229" s="350"/>
      <c r="BA229" s="350"/>
      <c r="BB229" s="350"/>
      <c r="BC229" s="350"/>
      <c r="BD229" s="330"/>
      <c r="BE229" s="331"/>
      <c r="BF229" s="331"/>
      <c r="BG229" s="334"/>
      <c r="BH229" s="334"/>
      <c r="BI229" s="334"/>
      <c r="BJ229" s="334"/>
      <c r="BK229" s="334"/>
      <c r="BL229" s="334"/>
    </row>
    <row r="230" spans="1:64" ht="9.75" customHeight="1">
      <c r="A230" s="373"/>
      <c r="B230" s="374"/>
      <c r="C230" s="374"/>
      <c r="D230" s="374"/>
      <c r="E230" s="374"/>
      <c r="F230" s="374"/>
      <c r="G230" s="259"/>
      <c r="H230" s="260"/>
      <c r="I230" s="260"/>
      <c r="J230" s="260"/>
      <c r="K230" s="260"/>
      <c r="L230" s="260"/>
      <c r="M230" s="261"/>
      <c r="N230" s="348"/>
      <c r="O230" s="348"/>
      <c r="P230" s="348"/>
      <c r="Q230" s="352"/>
      <c r="R230" s="353"/>
      <c r="S230" s="353"/>
      <c r="T230" s="353"/>
      <c r="U230" s="353"/>
      <c r="V230" s="353"/>
      <c r="W230" s="332"/>
      <c r="X230" s="333"/>
      <c r="Y230" s="333"/>
      <c r="Z230" s="334"/>
      <c r="AA230" s="334"/>
      <c r="AB230" s="334"/>
      <c r="AC230" s="334"/>
      <c r="AD230" s="334"/>
      <c r="AE230" s="334"/>
      <c r="AF230" s="215"/>
      <c r="AG230" s="216"/>
      <c r="AH230" s="373"/>
      <c r="AI230" s="374"/>
      <c r="AJ230" s="374"/>
      <c r="AK230" s="374"/>
      <c r="AL230" s="374"/>
      <c r="AM230" s="374"/>
      <c r="AN230" s="259"/>
      <c r="AO230" s="260"/>
      <c r="AP230" s="260"/>
      <c r="AQ230" s="260"/>
      <c r="AR230" s="260"/>
      <c r="AS230" s="260"/>
      <c r="AT230" s="261"/>
      <c r="AU230" s="348"/>
      <c r="AV230" s="348"/>
      <c r="AW230" s="348"/>
      <c r="AX230" s="352"/>
      <c r="AY230" s="353"/>
      <c r="AZ230" s="353"/>
      <c r="BA230" s="353"/>
      <c r="BB230" s="353"/>
      <c r="BC230" s="353"/>
      <c r="BD230" s="332"/>
      <c r="BE230" s="333"/>
      <c r="BF230" s="333"/>
      <c r="BG230" s="334"/>
      <c r="BH230" s="334"/>
      <c r="BI230" s="334"/>
      <c r="BJ230" s="334"/>
      <c r="BK230" s="334"/>
      <c r="BL230" s="334"/>
    </row>
  </sheetData>
  <sheetProtection password="8410" sheet="1"/>
  <mergeCells count="540">
    <mergeCell ref="BG15:BL16"/>
    <mergeCell ref="K4:N5"/>
    <mergeCell ref="O4:AE5"/>
    <mergeCell ref="AH4:AK5"/>
    <mergeCell ref="AL4:AQ5"/>
    <mergeCell ref="AR4:AU5"/>
    <mergeCell ref="AV4:BL5"/>
    <mergeCell ref="AU15:AW16"/>
    <mergeCell ref="Z15:AE16"/>
    <mergeCell ref="AH6:AK8"/>
    <mergeCell ref="A214:D216"/>
    <mergeCell ref="E214:AE216"/>
    <mergeCell ref="AH214:AK216"/>
    <mergeCell ref="AL214:BL216"/>
    <mergeCell ref="A227:F230"/>
    <mergeCell ref="AH227:AM230"/>
    <mergeCell ref="AU223:AW224"/>
    <mergeCell ref="AX223:BC224"/>
    <mergeCell ref="BD223:BF224"/>
    <mergeCell ref="BG223:BL224"/>
    <mergeCell ref="A190:D192"/>
    <mergeCell ref="E190:AE192"/>
    <mergeCell ref="AH190:AK192"/>
    <mergeCell ref="AL190:BL192"/>
    <mergeCell ref="A203:F206"/>
    <mergeCell ref="AH203:AM206"/>
    <mergeCell ref="AU199:AW200"/>
    <mergeCell ref="AX199:BC200"/>
    <mergeCell ref="BD199:BF200"/>
    <mergeCell ref="BG199:BL200"/>
    <mergeCell ref="A168:D170"/>
    <mergeCell ref="E168:AE170"/>
    <mergeCell ref="AH168:AK170"/>
    <mergeCell ref="AL168:BL170"/>
    <mergeCell ref="A181:F184"/>
    <mergeCell ref="AH181:AM184"/>
    <mergeCell ref="AU177:AW178"/>
    <mergeCell ref="AX177:BC178"/>
    <mergeCell ref="BD177:BF178"/>
    <mergeCell ref="BG177:BL178"/>
    <mergeCell ref="A144:D146"/>
    <mergeCell ref="E144:AE146"/>
    <mergeCell ref="AH144:AK146"/>
    <mergeCell ref="AL144:BL146"/>
    <mergeCell ref="A157:F160"/>
    <mergeCell ref="AH157:AM160"/>
    <mergeCell ref="AU153:AW154"/>
    <mergeCell ref="AX153:BC154"/>
    <mergeCell ref="BD153:BF154"/>
    <mergeCell ref="BG153:BL154"/>
    <mergeCell ref="A122:D124"/>
    <mergeCell ref="E122:AE124"/>
    <mergeCell ref="AH122:AK124"/>
    <mergeCell ref="AL122:BL124"/>
    <mergeCell ref="A135:F138"/>
    <mergeCell ref="AH135:AM138"/>
    <mergeCell ref="AU131:AW132"/>
    <mergeCell ref="AX131:BC132"/>
    <mergeCell ref="BD131:BF132"/>
    <mergeCell ref="BG131:BL132"/>
    <mergeCell ref="A98:D100"/>
    <mergeCell ref="E98:AE100"/>
    <mergeCell ref="AH98:AK100"/>
    <mergeCell ref="AL98:BL100"/>
    <mergeCell ref="A107:F110"/>
    <mergeCell ref="AH107:AM110"/>
    <mergeCell ref="AU107:AW108"/>
    <mergeCell ref="AX107:BC108"/>
    <mergeCell ref="N109:P110"/>
    <mergeCell ref="Q109:V110"/>
    <mergeCell ref="A76:D78"/>
    <mergeCell ref="E76:AE78"/>
    <mergeCell ref="AH76:AK78"/>
    <mergeCell ref="AL76:BL78"/>
    <mergeCell ref="A89:F92"/>
    <mergeCell ref="AH89:AM92"/>
    <mergeCell ref="AU85:AW86"/>
    <mergeCell ref="AX85:BC86"/>
    <mergeCell ref="BD85:BF86"/>
    <mergeCell ref="BG85:BL86"/>
    <mergeCell ref="A52:D54"/>
    <mergeCell ref="E52:AE54"/>
    <mergeCell ref="AH52:AK54"/>
    <mergeCell ref="AL52:BL54"/>
    <mergeCell ref="A65:F68"/>
    <mergeCell ref="AH65:AM68"/>
    <mergeCell ref="AU61:AW62"/>
    <mergeCell ref="AX61:BC62"/>
    <mergeCell ref="BD61:BF62"/>
    <mergeCell ref="BG61:BL62"/>
    <mergeCell ref="AL30:BL32"/>
    <mergeCell ref="AH39:AM42"/>
    <mergeCell ref="A30:D32"/>
    <mergeCell ref="E30:AE32"/>
    <mergeCell ref="A39:F42"/>
    <mergeCell ref="N41:P42"/>
    <mergeCell ref="Q41:V42"/>
    <mergeCell ref="W41:Y42"/>
    <mergeCell ref="Z41:AE42"/>
    <mergeCell ref="AU41:AW42"/>
    <mergeCell ref="AL6:BL8"/>
    <mergeCell ref="AH19:AM22"/>
    <mergeCell ref="BD15:BF16"/>
    <mergeCell ref="A2:D3"/>
    <mergeCell ref="E2:H3"/>
    <mergeCell ref="I2:AE3"/>
    <mergeCell ref="AH2:AK3"/>
    <mergeCell ref="AL2:AO3"/>
    <mergeCell ref="AP2:BL3"/>
    <mergeCell ref="A4:D5"/>
    <mergeCell ref="E4:J5"/>
    <mergeCell ref="AX15:BC16"/>
    <mergeCell ref="W17:Y18"/>
    <mergeCell ref="Z17:AE18"/>
    <mergeCell ref="A15:F18"/>
    <mergeCell ref="AH15:AM18"/>
    <mergeCell ref="N15:P16"/>
    <mergeCell ref="Q15:V16"/>
    <mergeCell ref="W15:Y16"/>
    <mergeCell ref="AU17:AW18"/>
    <mergeCell ref="AX17:BC18"/>
    <mergeCell ref="BD17:BF18"/>
    <mergeCell ref="BG17:BL18"/>
    <mergeCell ref="N19:P20"/>
    <mergeCell ref="Q19:V20"/>
    <mergeCell ref="W19:Y20"/>
    <mergeCell ref="Z19:AE20"/>
    <mergeCell ref="N17:P18"/>
    <mergeCell ref="Q17:V18"/>
    <mergeCell ref="AU19:AW20"/>
    <mergeCell ref="BG19:BL20"/>
    <mergeCell ref="N21:P22"/>
    <mergeCell ref="Q21:V22"/>
    <mergeCell ref="W21:Y22"/>
    <mergeCell ref="Z21:AE22"/>
    <mergeCell ref="AU21:AW22"/>
    <mergeCell ref="AX21:BC22"/>
    <mergeCell ref="BD21:BF22"/>
    <mergeCell ref="BG21:BL22"/>
    <mergeCell ref="A26:D27"/>
    <mergeCell ref="E26:H27"/>
    <mergeCell ref="I26:AE27"/>
    <mergeCell ref="AH26:AK27"/>
    <mergeCell ref="AL26:AO27"/>
    <mergeCell ref="AP26:BL27"/>
    <mergeCell ref="A19:F22"/>
    <mergeCell ref="AX19:BC20"/>
    <mergeCell ref="BD19:BF20"/>
    <mergeCell ref="A28:D29"/>
    <mergeCell ref="E28:J29"/>
    <mergeCell ref="K28:N29"/>
    <mergeCell ref="O28:AE29"/>
    <mergeCell ref="AH28:AK29"/>
    <mergeCell ref="AL28:AQ29"/>
    <mergeCell ref="AR28:AU29"/>
    <mergeCell ref="AV28:BL29"/>
    <mergeCell ref="N39:P40"/>
    <mergeCell ref="Q39:V40"/>
    <mergeCell ref="W39:Y40"/>
    <mergeCell ref="Z39:AE40"/>
    <mergeCell ref="AU39:AW40"/>
    <mergeCell ref="AX39:BC40"/>
    <mergeCell ref="BD39:BF40"/>
    <mergeCell ref="BG39:BL40"/>
    <mergeCell ref="AH30:AK32"/>
    <mergeCell ref="AX41:BC42"/>
    <mergeCell ref="BD41:BF42"/>
    <mergeCell ref="BD45:BF46"/>
    <mergeCell ref="BG41:BL42"/>
    <mergeCell ref="N43:P44"/>
    <mergeCell ref="Q43:V44"/>
    <mergeCell ref="W43:Y44"/>
    <mergeCell ref="Z43:AE44"/>
    <mergeCell ref="AU43:AW44"/>
    <mergeCell ref="AX43:BC44"/>
    <mergeCell ref="BD43:BF44"/>
    <mergeCell ref="N45:P46"/>
    <mergeCell ref="Q45:V46"/>
    <mergeCell ref="W45:Y46"/>
    <mergeCell ref="Z45:AE46"/>
    <mergeCell ref="AU45:AW46"/>
    <mergeCell ref="AX45:BC46"/>
    <mergeCell ref="BG45:BL46"/>
    <mergeCell ref="A48:D49"/>
    <mergeCell ref="E48:H49"/>
    <mergeCell ref="I48:AE49"/>
    <mergeCell ref="AH48:AK49"/>
    <mergeCell ref="AL48:AO49"/>
    <mergeCell ref="AP48:BL49"/>
    <mergeCell ref="AH43:AM46"/>
    <mergeCell ref="A43:F46"/>
    <mergeCell ref="BG43:BL44"/>
    <mergeCell ref="A50:D51"/>
    <mergeCell ref="E50:J51"/>
    <mergeCell ref="K50:N51"/>
    <mergeCell ref="O50:AE51"/>
    <mergeCell ref="AH50:AK51"/>
    <mergeCell ref="AL50:AQ51"/>
    <mergeCell ref="W63:Y64"/>
    <mergeCell ref="Z63:AE64"/>
    <mergeCell ref="A61:F64"/>
    <mergeCell ref="AH61:AM64"/>
    <mergeCell ref="AR50:AU51"/>
    <mergeCell ref="AV50:BL51"/>
    <mergeCell ref="N61:P62"/>
    <mergeCell ref="Q61:V62"/>
    <mergeCell ref="W61:Y62"/>
    <mergeCell ref="Z61:AE62"/>
    <mergeCell ref="AU63:AW64"/>
    <mergeCell ref="AX63:BC64"/>
    <mergeCell ref="BD63:BF64"/>
    <mergeCell ref="BG63:BL64"/>
    <mergeCell ref="N65:P66"/>
    <mergeCell ref="Q65:V66"/>
    <mergeCell ref="W65:Y66"/>
    <mergeCell ref="Z65:AE66"/>
    <mergeCell ref="N63:P64"/>
    <mergeCell ref="Q63:V64"/>
    <mergeCell ref="AU65:AW66"/>
    <mergeCell ref="AX65:BC66"/>
    <mergeCell ref="BD65:BF66"/>
    <mergeCell ref="BG65:BL66"/>
    <mergeCell ref="N67:P68"/>
    <mergeCell ref="Q67:V68"/>
    <mergeCell ref="W67:Y68"/>
    <mergeCell ref="Z67:AE68"/>
    <mergeCell ref="AU67:AW68"/>
    <mergeCell ref="AX67:BC68"/>
    <mergeCell ref="BD67:BF68"/>
    <mergeCell ref="BG67:BL68"/>
    <mergeCell ref="A72:D73"/>
    <mergeCell ref="E72:H73"/>
    <mergeCell ref="I72:AE73"/>
    <mergeCell ref="AH72:AK73"/>
    <mergeCell ref="AL72:AO73"/>
    <mergeCell ref="AP72:BL73"/>
    <mergeCell ref="A74:D75"/>
    <mergeCell ref="E74:J75"/>
    <mergeCell ref="K74:N75"/>
    <mergeCell ref="O74:AE75"/>
    <mergeCell ref="AH74:AK75"/>
    <mergeCell ref="AL74:AQ75"/>
    <mergeCell ref="W87:Y88"/>
    <mergeCell ref="Z87:AE88"/>
    <mergeCell ref="A85:F88"/>
    <mergeCell ref="AH85:AM88"/>
    <mergeCell ref="AR74:AU75"/>
    <mergeCell ref="AV74:BL75"/>
    <mergeCell ref="N85:P86"/>
    <mergeCell ref="Q85:V86"/>
    <mergeCell ref="W85:Y86"/>
    <mergeCell ref="Z85:AE86"/>
    <mergeCell ref="AU87:AW88"/>
    <mergeCell ref="AX87:BC88"/>
    <mergeCell ref="BD87:BF88"/>
    <mergeCell ref="BG87:BL88"/>
    <mergeCell ref="N89:P90"/>
    <mergeCell ref="Q89:V90"/>
    <mergeCell ref="W89:Y90"/>
    <mergeCell ref="Z89:AE90"/>
    <mergeCell ref="N87:P88"/>
    <mergeCell ref="Q87:V88"/>
    <mergeCell ref="AU89:AW90"/>
    <mergeCell ref="AX89:BC90"/>
    <mergeCell ref="BD89:BF90"/>
    <mergeCell ref="BG89:BL90"/>
    <mergeCell ref="N91:P92"/>
    <mergeCell ref="Q91:V92"/>
    <mergeCell ref="W91:Y92"/>
    <mergeCell ref="Z91:AE92"/>
    <mergeCell ref="AU91:AW92"/>
    <mergeCell ref="AX91:BC92"/>
    <mergeCell ref="BD91:BF92"/>
    <mergeCell ref="BG91:BL92"/>
    <mergeCell ref="A94:D95"/>
    <mergeCell ref="E94:H95"/>
    <mergeCell ref="I94:AE95"/>
    <mergeCell ref="AH94:AK95"/>
    <mergeCell ref="AL94:AO95"/>
    <mergeCell ref="AP94:BL95"/>
    <mergeCell ref="A96:D97"/>
    <mergeCell ref="E96:J97"/>
    <mergeCell ref="K96:N97"/>
    <mergeCell ref="O96:AE97"/>
    <mergeCell ref="AH96:AK97"/>
    <mergeCell ref="AL96:AQ97"/>
    <mergeCell ref="AR96:AU97"/>
    <mergeCell ref="AV96:BL97"/>
    <mergeCell ref="N107:P108"/>
    <mergeCell ref="Q107:V108"/>
    <mergeCell ref="W107:Y108"/>
    <mergeCell ref="Z107:AE108"/>
    <mergeCell ref="BD107:BF108"/>
    <mergeCell ref="BG107:BL108"/>
    <mergeCell ref="W109:Y110"/>
    <mergeCell ref="Z109:AE110"/>
    <mergeCell ref="AU109:AW110"/>
    <mergeCell ref="AX109:BC110"/>
    <mergeCell ref="BD109:BF110"/>
    <mergeCell ref="BG109:BL110"/>
    <mergeCell ref="AU113:AW114"/>
    <mergeCell ref="AX113:BC114"/>
    <mergeCell ref="BD113:BF114"/>
    <mergeCell ref="BG113:BL114"/>
    <mergeCell ref="N111:P112"/>
    <mergeCell ref="Q111:V112"/>
    <mergeCell ref="W111:Y112"/>
    <mergeCell ref="Z111:AE112"/>
    <mergeCell ref="AU111:AW112"/>
    <mergeCell ref="AX111:BC112"/>
    <mergeCell ref="I118:AE119"/>
    <mergeCell ref="AH118:AK119"/>
    <mergeCell ref="AL118:AO119"/>
    <mergeCell ref="AP118:BL119"/>
    <mergeCell ref="BD111:BF112"/>
    <mergeCell ref="BG111:BL112"/>
    <mergeCell ref="N113:P114"/>
    <mergeCell ref="Q113:V114"/>
    <mergeCell ref="W113:Y114"/>
    <mergeCell ref="Z113:AE114"/>
    <mergeCell ref="A111:F114"/>
    <mergeCell ref="AH111:AM114"/>
    <mergeCell ref="A120:D121"/>
    <mergeCell ref="E120:J121"/>
    <mergeCell ref="K120:N121"/>
    <mergeCell ref="O120:AE121"/>
    <mergeCell ref="AH120:AK121"/>
    <mergeCell ref="AL120:AQ121"/>
    <mergeCell ref="A118:D119"/>
    <mergeCell ref="E118:H119"/>
    <mergeCell ref="W133:Y134"/>
    <mergeCell ref="Z133:AE134"/>
    <mergeCell ref="A131:F134"/>
    <mergeCell ref="AH131:AM134"/>
    <mergeCell ref="AR120:AU121"/>
    <mergeCell ref="AV120:BL121"/>
    <mergeCell ref="N131:P132"/>
    <mergeCell ref="Q131:V132"/>
    <mergeCell ref="W131:Y132"/>
    <mergeCell ref="Z131:AE132"/>
    <mergeCell ref="AU133:AW134"/>
    <mergeCell ref="AX133:BC134"/>
    <mergeCell ref="BD133:BF134"/>
    <mergeCell ref="BG133:BL134"/>
    <mergeCell ref="N135:P136"/>
    <mergeCell ref="Q135:V136"/>
    <mergeCell ref="W135:Y136"/>
    <mergeCell ref="Z135:AE136"/>
    <mergeCell ref="N133:P134"/>
    <mergeCell ref="Q133:V134"/>
    <mergeCell ref="AU135:AW136"/>
    <mergeCell ref="AX135:BC136"/>
    <mergeCell ref="BD135:BF136"/>
    <mergeCell ref="BG135:BL136"/>
    <mergeCell ref="N137:P138"/>
    <mergeCell ref="Q137:V138"/>
    <mergeCell ref="W137:Y138"/>
    <mergeCell ref="Z137:AE138"/>
    <mergeCell ref="AU137:AW138"/>
    <mergeCell ref="AX137:BC138"/>
    <mergeCell ref="BD137:BF138"/>
    <mergeCell ref="BG137:BL138"/>
    <mergeCell ref="A140:D141"/>
    <mergeCell ref="E140:H141"/>
    <mergeCell ref="I140:AE141"/>
    <mergeCell ref="AH140:AK141"/>
    <mergeCell ref="AL140:AO141"/>
    <mergeCell ref="AP140:BL141"/>
    <mergeCell ref="A142:D143"/>
    <mergeCell ref="E142:J143"/>
    <mergeCell ref="K142:N143"/>
    <mergeCell ref="O142:AE143"/>
    <mergeCell ref="AH142:AK143"/>
    <mergeCell ref="AL142:AQ143"/>
    <mergeCell ref="W155:Y156"/>
    <mergeCell ref="Z155:AE156"/>
    <mergeCell ref="A153:F156"/>
    <mergeCell ref="AH153:AM156"/>
    <mergeCell ref="AR142:AU143"/>
    <mergeCell ref="AV142:BL143"/>
    <mergeCell ref="N153:P154"/>
    <mergeCell ref="Q153:V154"/>
    <mergeCell ref="W153:Y154"/>
    <mergeCell ref="Z153:AE154"/>
    <mergeCell ref="AU155:AW156"/>
    <mergeCell ref="AX155:BC156"/>
    <mergeCell ref="BD155:BF156"/>
    <mergeCell ref="BG155:BL156"/>
    <mergeCell ref="N157:P158"/>
    <mergeCell ref="Q157:V158"/>
    <mergeCell ref="W157:Y158"/>
    <mergeCell ref="Z157:AE158"/>
    <mergeCell ref="N155:P156"/>
    <mergeCell ref="Q155:V156"/>
    <mergeCell ref="AU157:AW158"/>
    <mergeCell ref="AX157:BC158"/>
    <mergeCell ref="BD157:BF158"/>
    <mergeCell ref="BG157:BL158"/>
    <mergeCell ref="N159:P160"/>
    <mergeCell ref="Q159:V160"/>
    <mergeCell ref="W159:Y160"/>
    <mergeCell ref="Z159:AE160"/>
    <mergeCell ref="AU159:AW160"/>
    <mergeCell ref="AX159:BC160"/>
    <mergeCell ref="BD159:BF160"/>
    <mergeCell ref="BG159:BL160"/>
    <mergeCell ref="A164:D165"/>
    <mergeCell ref="E164:H165"/>
    <mergeCell ref="I164:AE165"/>
    <mergeCell ref="AH164:AK165"/>
    <mergeCell ref="AL164:AO165"/>
    <mergeCell ref="AP164:BL165"/>
    <mergeCell ref="A166:D167"/>
    <mergeCell ref="E166:J167"/>
    <mergeCell ref="K166:N167"/>
    <mergeCell ref="O166:AE167"/>
    <mergeCell ref="AH166:AK167"/>
    <mergeCell ref="AL166:AQ167"/>
    <mergeCell ref="W179:Y180"/>
    <mergeCell ref="Z179:AE180"/>
    <mergeCell ref="A177:F180"/>
    <mergeCell ref="AH177:AM180"/>
    <mergeCell ref="AR166:AU167"/>
    <mergeCell ref="AV166:BL167"/>
    <mergeCell ref="N177:P178"/>
    <mergeCell ref="Q177:V178"/>
    <mergeCell ref="W177:Y178"/>
    <mergeCell ref="Z177:AE178"/>
    <mergeCell ref="AU179:AW180"/>
    <mergeCell ref="AX179:BC180"/>
    <mergeCell ref="BD179:BF180"/>
    <mergeCell ref="BG179:BL180"/>
    <mergeCell ref="N181:P182"/>
    <mergeCell ref="Q181:V182"/>
    <mergeCell ref="W181:Y182"/>
    <mergeCell ref="Z181:AE182"/>
    <mergeCell ref="N179:P180"/>
    <mergeCell ref="Q179:V180"/>
    <mergeCell ref="AU181:AW182"/>
    <mergeCell ref="AX181:BC182"/>
    <mergeCell ref="BD181:BF182"/>
    <mergeCell ref="BG181:BL182"/>
    <mergeCell ref="N183:P184"/>
    <mergeCell ref="Q183:V184"/>
    <mergeCell ref="W183:Y184"/>
    <mergeCell ref="Z183:AE184"/>
    <mergeCell ref="AU183:AW184"/>
    <mergeCell ref="AX183:BC184"/>
    <mergeCell ref="BD183:BF184"/>
    <mergeCell ref="BG183:BL184"/>
    <mergeCell ref="A186:D187"/>
    <mergeCell ref="E186:H187"/>
    <mergeCell ref="I186:AE187"/>
    <mergeCell ref="AH186:AK187"/>
    <mergeCell ref="AL186:AO187"/>
    <mergeCell ref="AP186:BL187"/>
    <mergeCell ref="A188:D189"/>
    <mergeCell ref="E188:J189"/>
    <mergeCell ref="K188:N189"/>
    <mergeCell ref="O188:AE189"/>
    <mergeCell ref="AH188:AK189"/>
    <mergeCell ref="AL188:AQ189"/>
    <mergeCell ref="W201:Y202"/>
    <mergeCell ref="Z201:AE202"/>
    <mergeCell ref="A199:F202"/>
    <mergeCell ref="AH199:AM202"/>
    <mergeCell ref="AR188:AU189"/>
    <mergeCell ref="AV188:BL189"/>
    <mergeCell ref="N199:P200"/>
    <mergeCell ref="Q199:V200"/>
    <mergeCell ref="W199:Y200"/>
    <mergeCell ref="Z199:AE200"/>
    <mergeCell ref="AU201:AW202"/>
    <mergeCell ref="AX201:BC202"/>
    <mergeCell ref="BD201:BF202"/>
    <mergeCell ref="BG201:BL202"/>
    <mergeCell ref="N203:P204"/>
    <mergeCell ref="Q203:V204"/>
    <mergeCell ref="W203:Y204"/>
    <mergeCell ref="Z203:AE204"/>
    <mergeCell ref="N201:P202"/>
    <mergeCell ref="Q201:V202"/>
    <mergeCell ref="AU203:AW204"/>
    <mergeCell ref="AX203:BC204"/>
    <mergeCell ref="BD203:BF204"/>
    <mergeCell ref="BG203:BL204"/>
    <mergeCell ref="N205:P206"/>
    <mergeCell ref="Q205:V206"/>
    <mergeCell ref="W205:Y206"/>
    <mergeCell ref="Z205:AE206"/>
    <mergeCell ref="BD205:BF206"/>
    <mergeCell ref="BG205:BL206"/>
    <mergeCell ref="A210:D211"/>
    <mergeCell ref="E210:H211"/>
    <mergeCell ref="I210:AE211"/>
    <mergeCell ref="AH210:AK211"/>
    <mergeCell ref="AL210:AO211"/>
    <mergeCell ref="AP210:BL211"/>
    <mergeCell ref="K212:N213"/>
    <mergeCell ref="O212:AE213"/>
    <mergeCell ref="AH212:AK213"/>
    <mergeCell ref="AL212:AQ213"/>
    <mergeCell ref="AU205:AW206"/>
    <mergeCell ref="AX205:BC206"/>
    <mergeCell ref="A223:F226"/>
    <mergeCell ref="AH223:AM226"/>
    <mergeCell ref="AR212:AU213"/>
    <mergeCell ref="AV212:BL213"/>
    <mergeCell ref="N223:P224"/>
    <mergeCell ref="Q223:V224"/>
    <mergeCell ref="W223:Y224"/>
    <mergeCell ref="Z223:AE224"/>
    <mergeCell ref="A212:D213"/>
    <mergeCell ref="E212:J213"/>
    <mergeCell ref="BD225:BF226"/>
    <mergeCell ref="BG225:BL226"/>
    <mergeCell ref="N227:P228"/>
    <mergeCell ref="Q227:V228"/>
    <mergeCell ref="W227:Y228"/>
    <mergeCell ref="Z227:AE228"/>
    <mergeCell ref="N225:P226"/>
    <mergeCell ref="Q225:V226"/>
    <mergeCell ref="W225:Y226"/>
    <mergeCell ref="Z225:AE226"/>
    <mergeCell ref="W229:Y230"/>
    <mergeCell ref="Z229:AE230"/>
    <mergeCell ref="AU225:AW226"/>
    <mergeCell ref="AX225:BC226"/>
    <mergeCell ref="AU229:AW230"/>
    <mergeCell ref="AX229:BC230"/>
    <mergeCell ref="BD229:BF230"/>
    <mergeCell ref="BG229:BL230"/>
    <mergeCell ref="A6:D8"/>
    <mergeCell ref="E6:AE8"/>
    <mergeCell ref="AU227:AW228"/>
    <mergeCell ref="AX227:BC228"/>
    <mergeCell ref="BD227:BF228"/>
    <mergeCell ref="BG227:BL228"/>
    <mergeCell ref="N229:P230"/>
    <mergeCell ref="Q229:V230"/>
  </mergeCells>
  <dataValidations count="1">
    <dataValidation type="list" allowBlank="1" showInputMessage="1" showErrorMessage="1" sqref="I2:AE3 AP26:BL27 I26:AE27 AP2:BL3 I48:AE49 AP72:BL73 I72:AE73 AP48:BL49 I94:AE95 AP118:BL119 I118:AE119 AP94:BL95 I140:AE141 AP164:BL165 I164:AE165 AP140:BL141 I186:AE187 AP210:BL211 I210:AE211 AP186:BL187">
      <formula1>$BR$1:$BR$6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99" r:id="rId1"/>
  <rowBreaks count="1" manualBreakCount="1">
    <brk id="46" max="6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rgb="FFFF9999"/>
  </sheetPr>
  <dimension ref="A1:BR230"/>
  <sheetViews>
    <sheetView zoomScalePageLayoutView="0" workbookViewId="0" topLeftCell="A1">
      <selection activeCell="A1" sqref="A1"/>
    </sheetView>
  </sheetViews>
  <sheetFormatPr defaultColWidth="2.25390625" defaultRowHeight="13.5"/>
  <cols>
    <col min="1" max="31" width="2.25390625" style="199" customWidth="1"/>
    <col min="32" max="33" width="2.50390625" style="199" customWidth="1"/>
    <col min="34" max="70" width="2.25390625" style="199" customWidth="1"/>
    <col min="71" max="16384" width="2.25390625" style="199" customWidth="1"/>
  </cols>
  <sheetData>
    <row r="1" spans="1:64" ht="18.75" customHeight="1" thickBot="1">
      <c r="A1" s="254" t="s">
        <v>308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5"/>
      <c r="Z1" s="251"/>
      <c r="AA1" s="251"/>
      <c r="AB1" s="255" t="s">
        <v>277</v>
      </c>
      <c r="AC1" s="251"/>
      <c r="AD1" s="251"/>
      <c r="AE1" s="251"/>
      <c r="AF1" s="197"/>
      <c r="AG1" s="198"/>
      <c r="AH1" s="254" t="s">
        <v>308</v>
      </c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5"/>
      <c r="BG1" s="251"/>
      <c r="BH1" s="251"/>
      <c r="BI1" s="255" t="s">
        <v>277</v>
      </c>
      <c r="BJ1" s="251"/>
      <c r="BK1" s="251"/>
      <c r="BL1" s="251"/>
    </row>
    <row r="2" spans="1:70" ht="18.75" customHeight="1">
      <c r="A2" s="388" t="s">
        <v>278</v>
      </c>
      <c r="B2" s="389"/>
      <c r="C2" s="389"/>
      <c r="D2" s="389"/>
      <c r="E2" s="391" t="s">
        <v>245</v>
      </c>
      <c r="F2" s="391"/>
      <c r="G2" s="391"/>
      <c r="H2" s="391"/>
      <c r="I2" s="393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5"/>
      <c r="AF2" s="200"/>
      <c r="AG2" s="201"/>
      <c r="AH2" s="388" t="s">
        <v>278</v>
      </c>
      <c r="AI2" s="389"/>
      <c r="AJ2" s="389"/>
      <c r="AK2" s="389"/>
      <c r="AL2" s="391" t="s">
        <v>245</v>
      </c>
      <c r="AM2" s="391"/>
      <c r="AN2" s="391"/>
      <c r="AO2" s="391"/>
      <c r="AP2" s="393"/>
      <c r="AQ2" s="394"/>
      <c r="AR2" s="394"/>
      <c r="AS2" s="394"/>
      <c r="AT2" s="394"/>
      <c r="AU2" s="394"/>
      <c r="AV2" s="394"/>
      <c r="AW2" s="394"/>
      <c r="AX2" s="394"/>
      <c r="AY2" s="394"/>
      <c r="AZ2" s="394"/>
      <c r="BA2" s="394"/>
      <c r="BB2" s="394"/>
      <c r="BC2" s="394"/>
      <c r="BD2" s="394"/>
      <c r="BE2" s="394"/>
      <c r="BF2" s="394"/>
      <c r="BG2" s="394"/>
      <c r="BH2" s="394"/>
      <c r="BI2" s="394"/>
      <c r="BJ2" s="394"/>
      <c r="BK2" s="394"/>
      <c r="BL2" s="395"/>
      <c r="BR2" s="199" t="s">
        <v>286</v>
      </c>
    </row>
    <row r="3" spans="1:70" ht="18.75" customHeight="1">
      <c r="A3" s="390"/>
      <c r="B3" s="375"/>
      <c r="C3" s="375"/>
      <c r="D3" s="375"/>
      <c r="E3" s="392"/>
      <c r="F3" s="392"/>
      <c r="G3" s="392"/>
      <c r="H3" s="392"/>
      <c r="I3" s="396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8"/>
      <c r="AF3" s="200"/>
      <c r="AG3" s="201"/>
      <c r="AH3" s="390"/>
      <c r="AI3" s="375"/>
      <c r="AJ3" s="375"/>
      <c r="AK3" s="375"/>
      <c r="AL3" s="392"/>
      <c r="AM3" s="392"/>
      <c r="AN3" s="392"/>
      <c r="AO3" s="392"/>
      <c r="AP3" s="396"/>
      <c r="AQ3" s="397"/>
      <c r="AR3" s="397"/>
      <c r="AS3" s="397"/>
      <c r="AT3" s="397"/>
      <c r="AU3" s="397"/>
      <c r="AV3" s="397"/>
      <c r="AW3" s="397"/>
      <c r="AX3" s="397"/>
      <c r="AY3" s="397"/>
      <c r="AZ3" s="397"/>
      <c r="BA3" s="397"/>
      <c r="BB3" s="397"/>
      <c r="BC3" s="397"/>
      <c r="BD3" s="397"/>
      <c r="BE3" s="397"/>
      <c r="BF3" s="397"/>
      <c r="BG3" s="397"/>
      <c r="BH3" s="397"/>
      <c r="BI3" s="397"/>
      <c r="BJ3" s="397"/>
      <c r="BK3" s="397"/>
      <c r="BL3" s="398"/>
      <c r="BR3" s="199" t="s">
        <v>273</v>
      </c>
    </row>
    <row r="4" spans="1:70" ht="18.75" customHeight="1">
      <c r="A4" s="385" t="s">
        <v>279</v>
      </c>
      <c r="B4" s="386"/>
      <c r="C4" s="386"/>
      <c r="D4" s="386"/>
      <c r="E4" s="387"/>
      <c r="F4" s="387"/>
      <c r="G4" s="387"/>
      <c r="H4" s="387"/>
      <c r="I4" s="387"/>
      <c r="J4" s="387"/>
      <c r="K4" s="375" t="s">
        <v>280</v>
      </c>
      <c r="L4" s="375"/>
      <c r="M4" s="375"/>
      <c r="N4" s="375"/>
      <c r="O4" s="376" t="str">
        <f>IF(E4="","ﾅﾝﾊﾞｰ入力で選手名自動出力",VLOOKUP(E4,'女子申込入力'!$C$14:$G$53,2,FALSE))</f>
        <v>ﾅﾝﾊﾞｰ入力で選手名自動出力</v>
      </c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8"/>
      <c r="AF4" s="202"/>
      <c r="AH4" s="385" t="s">
        <v>279</v>
      </c>
      <c r="AI4" s="386"/>
      <c r="AJ4" s="386"/>
      <c r="AK4" s="386"/>
      <c r="AL4" s="387"/>
      <c r="AM4" s="387"/>
      <c r="AN4" s="387"/>
      <c r="AO4" s="387"/>
      <c r="AP4" s="387"/>
      <c r="AQ4" s="387"/>
      <c r="AR4" s="375" t="s">
        <v>280</v>
      </c>
      <c r="AS4" s="375"/>
      <c r="AT4" s="375"/>
      <c r="AU4" s="375"/>
      <c r="AV4" s="376" t="str">
        <f>IF(AL4="","ﾅﾝﾊﾞｰ入力で選手名自動出力",VLOOKUP(AL4,'女子申込入力'!$C$14:$G$53,2,FALSE))</f>
        <v>ﾅﾝﾊﾞｰ入力で選手名自動出力</v>
      </c>
      <c r="AW4" s="377"/>
      <c r="AX4" s="377"/>
      <c r="AY4" s="377"/>
      <c r="AZ4" s="377"/>
      <c r="BA4" s="377"/>
      <c r="BB4" s="377"/>
      <c r="BC4" s="377"/>
      <c r="BD4" s="377"/>
      <c r="BE4" s="377"/>
      <c r="BF4" s="377"/>
      <c r="BG4" s="377"/>
      <c r="BH4" s="377"/>
      <c r="BI4" s="377"/>
      <c r="BJ4" s="377"/>
      <c r="BK4" s="377"/>
      <c r="BL4" s="378"/>
      <c r="BR4" s="199" t="s">
        <v>288</v>
      </c>
    </row>
    <row r="5" spans="1:70" ht="18.75" customHeight="1">
      <c r="A5" s="385"/>
      <c r="B5" s="386"/>
      <c r="C5" s="386"/>
      <c r="D5" s="386"/>
      <c r="E5" s="387"/>
      <c r="F5" s="387"/>
      <c r="G5" s="387"/>
      <c r="H5" s="387"/>
      <c r="I5" s="387"/>
      <c r="J5" s="387"/>
      <c r="K5" s="375"/>
      <c r="L5" s="375"/>
      <c r="M5" s="375"/>
      <c r="N5" s="375"/>
      <c r="O5" s="379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1"/>
      <c r="AF5" s="202"/>
      <c r="AH5" s="385"/>
      <c r="AI5" s="386"/>
      <c r="AJ5" s="386"/>
      <c r="AK5" s="386"/>
      <c r="AL5" s="387"/>
      <c r="AM5" s="387"/>
      <c r="AN5" s="387"/>
      <c r="AO5" s="387"/>
      <c r="AP5" s="387"/>
      <c r="AQ5" s="387"/>
      <c r="AR5" s="375"/>
      <c r="AS5" s="375"/>
      <c r="AT5" s="375"/>
      <c r="AU5" s="375"/>
      <c r="AV5" s="379"/>
      <c r="AW5" s="380"/>
      <c r="AX5" s="380"/>
      <c r="AY5" s="380"/>
      <c r="AZ5" s="380"/>
      <c r="BA5" s="380"/>
      <c r="BB5" s="380"/>
      <c r="BC5" s="380"/>
      <c r="BD5" s="380"/>
      <c r="BE5" s="380"/>
      <c r="BF5" s="380"/>
      <c r="BG5" s="380"/>
      <c r="BH5" s="380"/>
      <c r="BI5" s="380"/>
      <c r="BJ5" s="380"/>
      <c r="BK5" s="380"/>
      <c r="BL5" s="381"/>
      <c r="BR5" s="199" t="s">
        <v>275</v>
      </c>
    </row>
    <row r="6" spans="1:70" ht="12" customHeight="1">
      <c r="A6" s="335" t="s">
        <v>281</v>
      </c>
      <c r="B6" s="336"/>
      <c r="C6" s="336"/>
      <c r="D6" s="336"/>
      <c r="E6" s="341">
        <f>IF('女子申込入力'!$H$2="","",'女子申込入力'!$H$2)</f>
      </c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2"/>
      <c r="AF6" s="203"/>
      <c r="AH6" s="335" t="s">
        <v>281</v>
      </c>
      <c r="AI6" s="336"/>
      <c r="AJ6" s="336"/>
      <c r="AK6" s="336"/>
      <c r="AL6" s="341">
        <f>IF('女子申込入力'!$H$2="","",'女子申込入力'!$H$2)</f>
      </c>
      <c r="AM6" s="341"/>
      <c r="AN6" s="341"/>
      <c r="AO6" s="341"/>
      <c r="AP6" s="341"/>
      <c r="AQ6" s="341"/>
      <c r="AR6" s="341"/>
      <c r="AS6" s="341"/>
      <c r="AT6" s="341"/>
      <c r="AU6" s="341"/>
      <c r="AV6" s="341"/>
      <c r="AW6" s="341"/>
      <c r="AX6" s="341"/>
      <c r="AY6" s="341"/>
      <c r="AZ6" s="341"/>
      <c r="BA6" s="341"/>
      <c r="BB6" s="341"/>
      <c r="BC6" s="341"/>
      <c r="BD6" s="341"/>
      <c r="BE6" s="341"/>
      <c r="BF6" s="341"/>
      <c r="BG6" s="341"/>
      <c r="BH6" s="341"/>
      <c r="BI6" s="341"/>
      <c r="BJ6" s="341"/>
      <c r="BK6" s="341"/>
      <c r="BL6" s="342"/>
      <c r="BR6" s="199" t="s">
        <v>276</v>
      </c>
    </row>
    <row r="7" spans="1:64" ht="12" customHeight="1">
      <c r="A7" s="337"/>
      <c r="B7" s="338"/>
      <c r="C7" s="338"/>
      <c r="D7" s="338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4"/>
      <c r="AF7" s="203"/>
      <c r="AH7" s="337"/>
      <c r="AI7" s="338"/>
      <c r="AJ7" s="338"/>
      <c r="AK7" s="338"/>
      <c r="AL7" s="343"/>
      <c r="AM7" s="343"/>
      <c r="AN7" s="343"/>
      <c r="AO7" s="343"/>
      <c r="AP7" s="343"/>
      <c r="AQ7" s="343"/>
      <c r="AR7" s="343"/>
      <c r="AS7" s="343"/>
      <c r="AT7" s="343"/>
      <c r="AU7" s="343"/>
      <c r="AV7" s="343"/>
      <c r="AW7" s="343"/>
      <c r="AX7" s="343"/>
      <c r="AY7" s="343"/>
      <c r="AZ7" s="343"/>
      <c r="BA7" s="343"/>
      <c r="BB7" s="343"/>
      <c r="BC7" s="343"/>
      <c r="BD7" s="343"/>
      <c r="BE7" s="343"/>
      <c r="BF7" s="343"/>
      <c r="BG7" s="343"/>
      <c r="BH7" s="343"/>
      <c r="BI7" s="343"/>
      <c r="BJ7" s="343"/>
      <c r="BK7" s="343"/>
      <c r="BL7" s="344"/>
    </row>
    <row r="8" spans="1:64" ht="12.75" customHeight="1" thickBot="1">
      <c r="A8" s="339"/>
      <c r="B8" s="340"/>
      <c r="C8" s="340"/>
      <c r="D8" s="340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5"/>
      <c r="AE8" s="346"/>
      <c r="AF8" s="203"/>
      <c r="AH8" s="339"/>
      <c r="AI8" s="340"/>
      <c r="AJ8" s="340"/>
      <c r="AK8" s="340"/>
      <c r="AL8" s="345"/>
      <c r="AM8" s="345"/>
      <c r="AN8" s="345"/>
      <c r="AO8" s="345"/>
      <c r="AP8" s="345"/>
      <c r="AQ8" s="345"/>
      <c r="AR8" s="345"/>
      <c r="AS8" s="345"/>
      <c r="AT8" s="345"/>
      <c r="AU8" s="345"/>
      <c r="AV8" s="345"/>
      <c r="AW8" s="345"/>
      <c r="AX8" s="345"/>
      <c r="AY8" s="345"/>
      <c r="AZ8" s="345"/>
      <c r="BA8" s="345"/>
      <c r="BB8" s="345"/>
      <c r="BC8" s="345"/>
      <c r="BD8" s="345"/>
      <c r="BE8" s="345"/>
      <c r="BF8" s="345"/>
      <c r="BG8" s="345"/>
      <c r="BH8" s="345"/>
      <c r="BI8" s="345"/>
      <c r="BJ8" s="345"/>
      <c r="BK8" s="345"/>
      <c r="BL8" s="346"/>
    </row>
    <row r="9" spans="1:64" ht="12">
      <c r="A9" s="250"/>
      <c r="B9" s="250"/>
      <c r="C9" s="250"/>
      <c r="D9" s="250"/>
      <c r="E9" s="250"/>
      <c r="F9" s="250"/>
      <c r="G9" s="250"/>
      <c r="H9" s="250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03"/>
      <c r="AH9" s="250"/>
      <c r="AI9" s="250"/>
      <c r="AJ9" s="250"/>
      <c r="AK9" s="250"/>
      <c r="AL9" s="250"/>
      <c r="AM9" s="250"/>
      <c r="AN9" s="250"/>
      <c r="AO9" s="250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</row>
    <row r="10" spans="1:64" ht="12">
      <c r="A10" s="250"/>
      <c r="B10" s="250"/>
      <c r="C10" s="250"/>
      <c r="D10" s="250"/>
      <c r="E10" s="250"/>
      <c r="F10" s="250"/>
      <c r="G10" s="250"/>
      <c r="H10" s="250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03"/>
      <c r="AH10" s="250"/>
      <c r="AI10" s="250"/>
      <c r="AJ10" s="250"/>
      <c r="AK10" s="250"/>
      <c r="AL10" s="250"/>
      <c r="AM10" s="250"/>
      <c r="AN10" s="250"/>
      <c r="AO10" s="250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</row>
    <row r="11" spans="1:64" ht="18.75" customHeight="1">
      <c r="A11" s="251"/>
      <c r="B11" s="251"/>
      <c r="C11" s="251"/>
      <c r="D11" s="251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3"/>
      <c r="W11" s="251"/>
      <c r="X11" s="251"/>
      <c r="Y11" s="251"/>
      <c r="Z11" s="251"/>
      <c r="AA11" s="251"/>
      <c r="AB11" s="251"/>
      <c r="AC11" s="251"/>
      <c r="AD11" s="251"/>
      <c r="AE11" s="251"/>
      <c r="AF11" s="202"/>
      <c r="AH11" s="251"/>
      <c r="AI11" s="251"/>
      <c r="AJ11" s="251"/>
      <c r="AK11" s="251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3"/>
      <c r="BD11" s="251"/>
      <c r="BE11" s="251"/>
      <c r="BF11" s="251"/>
      <c r="BG11" s="251"/>
      <c r="BH11" s="251"/>
      <c r="BI11" s="251"/>
      <c r="BJ11" s="251"/>
      <c r="BK11" s="251"/>
      <c r="BL11" s="251"/>
    </row>
    <row r="12" spans="1:64" ht="18.75" customHeight="1">
      <c r="A12" s="251" t="s">
        <v>293</v>
      </c>
      <c r="B12" s="251"/>
      <c r="C12" s="251"/>
      <c r="D12" s="251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02"/>
      <c r="AH12" s="251" t="s">
        <v>293</v>
      </c>
      <c r="AI12" s="251"/>
      <c r="AJ12" s="251"/>
      <c r="AK12" s="251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</row>
    <row r="13" spans="1:55" ht="12">
      <c r="A13" s="262" t="s">
        <v>298</v>
      </c>
      <c r="N13" s="204"/>
      <c r="R13" s="204"/>
      <c r="T13" s="204"/>
      <c r="U13" s="204"/>
      <c r="V13" s="204"/>
      <c r="AH13" s="262" t="s">
        <v>298</v>
      </c>
      <c r="AU13" s="204"/>
      <c r="AY13" s="204"/>
      <c r="BA13" s="204"/>
      <c r="BB13" s="204"/>
      <c r="BC13" s="204"/>
    </row>
    <row r="14" spans="1:34" ht="12">
      <c r="A14" s="204"/>
      <c r="AH14" s="204"/>
    </row>
    <row r="15" spans="1:64" ht="9.75" customHeight="1">
      <c r="A15" s="369" t="s">
        <v>297</v>
      </c>
      <c r="B15" s="370"/>
      <c r="C15" s="370"/>
      <c r="D15" s="370"/>
      <c r="E15" s="370"/>
      <c r="F15" s="370"/>
      <c r="G15" s="205" t="s">
        <v>291</v>
      </c>
      <c r="H15" s="206"/>
      <c r="I15" s="206"/>
      <c r="J15" s="206"/>
      <c r="K15" s="206"/>
      <c r="L15" s="206"/>
      <c r="M15" s="207"/>
      <c r="N15" s="363" t="s">
        <v>282</v>
      </c>
      <c r="O15" s="364"/>
      <c r="P15" s="365"/>
      <c r="Q15" s="349"/>
      <c r="R15" s="350"/>
      <c r="S15" s="350"/>
      <c r="T15" s="350"/>
      <c r="U15" s="350"/>
      <c r="V15" s="351"/>
      <c r="W15" s="330" t="s">
        <v>284</v>
      </c>
      <c r="X15" s="331"/>
      <c r="Y15" s="355"/>
      <c r="Z15" s="357"/>
      <c r="AA15" s="358"/>
      <c r="AB15" s="358"/>
      <c r="AC15" s="358"/>
      <c r="AD15" s="358"/>
      <c r="AE15" s="359"/>
      <c r="AH15" s="369" t="s">
        <v>297</v>
      </c>
      <c r="AI15" s="370"/>
      <c r="AJ15" s="370"/>
      <c r="AK15" s="370"/>
      <c r="AL15" s="370"/>
      <c r="AM15" s="370"/>
      <c r="AN15" s="205" t="s">
        <v>291</v>
      </c>
      <c r="AO15" s="206"/>
      <c r="AP15" s="206"/>
      <c r="AQ15" s="206"/>
      <c r="AR15" s="206"/>
      <c r="AS15" s="206"/>
      <c r="AT15" s="207"/>
      <c r="AU15" s="363" t="s">
        <v>282</v>
      </c>
      <c r="AV15" s="364"/>
      <c r="AW15" s="365"/>
      <c r="AX15" s="349"/>
      <c r="AY15" s="350"/>
      <c r="AZ15" s="350"/>
      <c r="BA15" s="350"/>
      <c r="BB15" s="350"/>
      <c r="BC15" s="351"/>
      <c r="BD15" s="330" t="s">
        <v>284</v>
      </c>
      <c r="BE15" s="331"/>
      <c r="BF15" s="355"/>
      <c r="BG15" s="357"/>
      <c r="BH15" s="358"/>
      <c r="BI15" s="358"/>
      <c r="BJ15" s="358"/>
      <c r="BK15" s="358"/>
      <c r="BL15" s="359"/>
    </row>
    <row r="16" spans="1:64" ht="9.75" customHeight="1">
      <c r="A16" s="371"/>
      <c r="B16" s="372"/>
      <c r="C16" s="372"/>
      <c r="D16" s="372"/>
      <c r="E16" s="372"/>
      <c r="F16" s="372"/>
      <c r="G16" s="256"/>
      <c r="H16" s="257"/>
      <c r="I16" s="257"/>
      <c r="J16" s="257"/>
      <c r="K16" s="257"/>
      <c r="L16" s="257"/>
      <c r="M16" s="258"/>
      <c r="N16" s="366"/>
      <c r="O16" s="367"/>
      <c r="P16" s="368"/>
      <c r="Q16" s="352"/>
      <c r="R16" s="353"/>
      <c r="S16" s="353"/>
      <c r="T16" s="353"/>
      <c r="U16" s="353"/>
      <c r="V16" s="354"/>
      <c r="W16" s="382"/>
      <c r="X16" s="383"/>
      <c r="Y16" s="384"/>
      <c r="Z16" s="360"/>
      <c r="AA16" s="361"/>
      <c r="AB16" s="361"/>
      <c r="AC16" s="361"/>
      <c r="AD16" s="361"/>
      <c r="AE16" s="362"/>
      <c r="AH16" s="371"/>
      <c r="AI16" s="372"/>
      <c r="AJ16" s="372"/>
      <c r="AK16" s="372"/>
      <c r="AL16" s="372"/>
      <c r="AM16" s="372"/>
      <c r="AN16" s="256"/>
      <c r="AO16" s="257"/>
      <c r="AP16" s="257"/>
      <c r="AQ16" s="257"/>
      <c r="AR16" s="257"/>
      <c r="AS16" s="257"/>
      <c r="AT16" s="258"/>
      <c r="AU16" s="366"/>
      <c r="AV16" s="367"/>
      <c r="AW16" s="368"/>
      <c r="AX16" s="352"/>
      <c r="AY16" s="353"/>
      <c r="AZ16" s="353"/>
      <c r="BA16" s="353"/>
      <c r="BB16" s="353"/>
      <c r="BC16" s="354"/>
      <c r="BD16" s="382"/>
      <c r="BE16" s="383"/>
      <c r="BF16" s="384"/>
      <c r="BG16" s="360"/>
      <c r="BH16" s="361"/>
      <c r="BI16" s="361"/>
      <c r="BJ16" s="361"/>
      <c r="BK16" s="361"/>
      <c r="BL16" s="362"/>
    </row>
    <row r="17" spans="1:64" ht="9.75" customHeight="1">
      <c r="A17" s="371"/>
      <c r="B17" s="372"/>
      <c r="C17" s="372"/>
      <c r="D17" s="372"/>
      <c r="E17" s="372"/>
      <c r="F17" s="372"/>
      <c r="G17" s="256"/>
      <c r="H17" s="257"/>
      <c r="I17" s="257"/>
      <c r="J17" s="257"/>
      <c r="K17" s="257"/>
      <c r="L17" s="257"/>
      <c r="M17" s="258"/>
      <c r="N17" s="363" t="s">
        <v>283</v>
      </c>
      <c r="O17" s="364"/>
      <c r="P17" s="365"/>
      <c r="Q17" s="349"/>
      <c r="R17" s="350"/>
      <c r="S17" s="350"/>
      <c r="T17" s="350"/>
      <c r="U17" s="350"/>
      <c r="V17" s="351"/>
      <c r="W17" s="333"/>
      <c r="X17" s="333"/>
      <c r="Y17" s="333"/>
      <c r="Z17" s="334"/>
      <c r="AA17" s="334"/>
      <c r="AB17" s="334"/>
      <c r="AC17" s="334"/>
      <c r="AD17" s="334"/>
      <c r="AE17" s="334"/>
      <c r="AH17" s="371"/>
      <c r="AI17" s="372"/>
      <c r="AJ17" s="372"/>
      <c r="AK17" s="372"/>
      <c r="AL17" s="372"/>
      <c r="AM17" s="372"/>
      <c r="AN17" s="256"/>
      <c r="AO17" s="257"/>
      <c r="AP17" s="257"/>
      <c r="AQ17" s="257"/>
      <c r="AR17" s="257"/>
      <c r="AS17" s="257"/>
      <c r="AT17" s="258"/>
      <c r="AU17" s="363" t="s">
        <v>283</v>
      </c>
      <c r="AV17" s="364"/>
      <c r="AW17" s="365"/>
      <c r="AX17" s="349"/>
      <c r="AY17" s="350"/>
      <c r="AZ17" s="350"/>
      <c r="BA17" s="350"/>
      <c r="BB17" s="350"/>
      <c r="BC17" s="351"/>
      <c r="BD17" s="333"/>
      <c r="BE17" s="333"/>
      <c r="BF17" s="333"/>
      <c r="BG17" s="334"/>
      <c r="BH17" s="334"/>
      <c r="BI17" s="334"/>
      <c r="BJ17" s="334"/>
      <c r="BK17" s="334"/>
      <c r="BL17" s="334"/>
    </row>
    <row r="18" spans="1:64" ht="9.75" customHeight="1">
      <c r="A18" s="373"/>
      <c r="B18" s="374"/>
      <c r="C18" s="374"/>
      <c r="D18" s="374"/>
      <c r="E18" s="374"/>
      <c r="F18" s="374"/>
      <c r="G18" s="259"/>
      <c r="H18" s="260"/>
      <c r="I18" s="260"/>
      <c r="J18" s="260"/>
      <c r="K18" s="260"/>
      <c r="L18" s="260"/>
      <c r="M18" s="261"/>
      <c r="N18" s="366"/>
      <c r="O18" s="367"/>
      <c r="P18" s="368"/>
      <c r="Q18" s="352"/>
      <c r="R18" s="353"/>
      <c r="S18" s="353"/>
      <c r="T18" s="353"/>
      <c r="U18" s="353"/>
      <c r="V18" s="354"/>
      <c r="W18" s="333"/>
      <c r="X18" s="333"/>
      <c r="Y18" s="333"/>
      <c r="Z18" s="334"/>
      <c r="AA18" s="334"/>
      <c r="AB18" s="334"/>
      <c r="AC18" s="334"/>
      <c r="AD18" s="334"/>
      <c r="AE18" s="334"/>
      <c r="AH18" s="373"/>
      <c r="AI18" s="374"/>
      <c r="AJ18" s="374"/>
      <c r="AK18" s="374"/>
      <c r="AL18" s="374"/>
      <c r="AM18" s="374"/>
      <c r="AN18" s="259"/>
      <c r="AO18" s="260"/>
      <c r="AP18" s="260"/>
      <c r="AQ18" s="260"/>
      <c r="AR18" s="260"/>
      <c r="AS18" s="260"/>
      <c r="AT18" s="261"/>
      <c r="AU18" s="366"/>
      <c r="AV18" s="367"/>
      <c r="AW18" s="368"/>
      <c r="AX18" s="352"/>
      <c r="AY18" s="353"/>
      <c r="AZ18" s="353"/>
      <c r="BA18" s="353"/>
      <c r="BB18" s="353"/>
      <c r="BC18" s="354"/>
      <c r="BD18" s="333"/>
      <c r="BE18" s="333"/>
      <c r="BF18" s="333"/>
      <c r="BG18" s="334"/>
      <c r="BH18" s="334"/>
      <c r="BI18" s="334"/>
      <c r="BJ18" s="334"/>
      <c r="BK18" s="334"/>
      <c r="BL18" s="334"/>
    </row>
    <row r="19" spans="1:64" ht="9.75" customHeight="1">
      <c r="A19" s="369" t="s">
        <v>297</v>
      </c>
      <c r="B19" s="370"/>
      <c r="C19" s="370"/>
      <c r="D19" s="370"/>
      <c r="E19" s="370"/>
      <c r="F19" s="370"/>
      <c r="G19" s="205" t="s">
        <v>291</v>
      </c>
      <c r="H19" s="206"/>
      <c r="I19" s="206"/>
      <c r="J19" s="206"/>
      <c r="K19" s="206"/>
      <c r="L19" s="206"/>
      <c r="M19" s="207"/>
      <c r="N19" s="347" t="s">
        <v>282</v>
      </c>
      <c r="O19" s="348"/>
      <c r="P19" s="348"/>
      <c r="Q19" s="349"/>
      <c r="R19" s="350"/>
      <c r="S19" s="350"/>
      <c r="T19" s="350"/>
      <c r="U19" s="350"/>
      <c r="V19" s="351"/>
      <c r="W19" s="330" t="s">
        <v>284</v>
      </c>
      <c r="X19" s="331"/>
      <c r="Y19" s="355"/>
      <c r="Z19" s="357"/>
      <c r="AA19" s="358"/>
      <c r="AB19" s="358"/>
      <c r="AC19" s="358"/>
      <c r="AD19" s="358"/>
      <c r="AE19" s="359"/>
      <c r="AH19" s="369" t="s">
        <v>297</v>
      </c>
      <c r="AI19" s="370"/>
      <c r="AJ19" s="370"/>
      <c r="AK19" s="370"/>
      <c r="AL19" s="370"/>
      <c r="AM19" s="370"/>
      <c r="AN19" s="205" t="s">
        <v>291</v>
      </c>
      <c r="AO19" s="206"/>
      <c r="AP19" s="206"/>
      <c r="AQ19" s="206"/>
      <c r="AR19" s="206"/>
      <c r="AS19" s="206"/>
      <c r="AT19" s="207"/>
      <c r="AU19" s="347" t="s">
        <v>282</v>
      </c>
      <c r="AV19" s="348"/>
      <c r="AW19" s="348"/>
      <c r="AX19" s="349"/>
      <c r="AY19" s="350"/>
      <c r="AZ19" s="350"/>
      <c r="BA19" s="350"/>
      <c r="BB19" s="350"/>
      <c r="BC19" s="351"/>
      <c r="BD19" s="330" t="s">
        <v>284</v>
      </c>
      <c r="BE19" s="331"/>
      <c r="BF19" s="355"/>
      <c r="BG19" s="357"/>
      <c r="BH19" s="358"/>
      <c r="BI19" s="358"/>
      <c r="BJ19" s="358"/>
      <c r="BK19" s="358"/>
      <c r="BL19" s="359"/>
    </row>
    <row r="20" spans="1:64" ht="9.75" customHeight="1">
      <c r="A20" s="371"/>
      <c r="B20" s="372"/>
      <c r="C20" s="372"/>
      <c r="D20" s="372"/>
      <c r="E20" s="372"/>
      <c r="F20" s="372"/>
      <c r="G20" s="256"/>
      <c r="H20" s="257"/>
      <c r="I20" s="257"/>
      <c r="J20" s="257"/>
      <c r="K20" s="257"/>
      <c r="L20" s="257"/>
      <c r="M20" s="258"/>
      <c r="N20" s="348"/>
      <c r="O20" s="348"/>
      <c r="P20" s="348"/>
      <c r="Q20" s="352"/>
      <c r="R20" s="353"/>
      <c r="S20" s="353"/>
      <c r="T20" s="353"/>
      <c r="U20" s="353"/>
      <c r="V20" s="354"/>
      <c r="W20" s="332"/>
      <c r="X20" s="333"/>
      <c r="Y20" s="356"/>
      <c r="Z20" s="360"/>
      <c r="AA20" s="361"/>
      <c r="AB20" s="361"/>
      <c r="AC20" s="361"/>
      <c r="AD20" s="361"/>
      <c r="AE20" s="362"/>
      <c r="AH20" s="371"/>
      <c r="AI20" s="372"/>
      <c r="AJ20" s="372"/>
      <c r="AK20" s="372"/>
      <c r="AL20" s="372"/>
      <c r="AM20" s="372"/>
      <c r="AN20" s="256"/>
      <c r="AO20" s="257"/>
      <c r="AP20" s="257"/>
      <c r="AQ20" s="257"/>
      <c r="AR20" s="257"/>
      <c r="AS20" s="257"/>
      <c r="AT20" s="258"/>
      <c r="AU20" s="348"/>
      <c r="AV20" s="348"/>
      <c r="AW20" s="348"/>
      <c r="AX20" s="352"/>
      <c r="AY20" s="353"/>
      <c r="AZ20" s="353"/>
      <c r="BA20" s="353"/>
      <c r="BB20" s="353"/>
      <c r="BC20" s="354"/>
      <c r="BD20" s="332"/>
      <c r="BE20" s="333"/>
      <c r="BF20" s="356"/>
      <c r="BG20" s="360"/>
      <c r="BH20" s="361"/>
      <c r="BI20" s="361"/>
      <c r="BJ20" s="361"/>
      <c r="BK20" s="361"/>
      <c r="BL20" s="362"/>
    </row>
    <row r="21" spans="1:64" ht="9.75" customHeight="1">
      <c r="A21" s="371"/>
      <c r="B21" s="372"/>
      <c r="C21" s="372"/>
      <c r="D21" s="372"/>
      <c r="E21" s="372"/>
      <c r="F21" s="372"/>
      <c r="G21" s="256"/>
      <c r="H21" s="257"/>
      <c r="I21" s="257"/>
      <c r="J21" s="257"/>
      <c r="K21" s="257"/>
      <c r="L21" s="257"/>
      <c r="M21" s="258"/>
      <c r="N21" s="347" t="s">
        <v>283</v>
      </c>
      <c r="O21" s="348"/>
      <c r="P21" s="348"/>
      <c r="Q21" s="349"/>
      <c r="R21" s="350"/>
      <c r="S21" s="350"/>
      <c r="T21" s="350"/>
      <c r="U21" s="350"/>
      <c r="V21" s="350"/>
      <c r="W21" s="330"/>
      <c r="X21" s="331"/>
      <c r="Y21" s="331"/>
      <c r="Z21" s="334"/>
      <c r="AA21" s="334"/>
      <c r="AB21" s="334"/>
      <c r="AC21" s="334"/>
      <c r="AD21" s="334"/>
      <c r="AE21" s="334"/>
      <c r="AH21" s="371"/>
      <c r="AI21" s="372"/>
      <c r="AJ21" s="372"/>
      <c r="AK21" s="372"/>
      <c r="AL21" s="372"/>
      <c r="AM21" s="372"/>
      <c r="AN21" s="256"/>
      <c r="AO21" s="257"/>
      <c r="AP21" s="257"/>
      <c r="AQ21" s="257"/>
      <c r="AR21" s="257"/>
      <c r="AS21" s="257"/>
      <c r="AT21" s="258"/>
      <c r="AU21" s="347" t="s">
        <v>283</v>
      </c>
      <c r="AV21" s="348"/>
      <c r="AW21" s="348"/>
      <c r="AX21" s="349"/>
      <c r="AY21" s="350"/>
      <c r="AZ21" s="350"/>
      <c r="BA21" s="350"/>
      <c r="BB21" s="350"/>
      <c r="BC21" s="350"/>
      <c r="BD21" s="330"/>
      <c r="BE21" s="331"/>
      <c r="BF21" s="331"/>
      <c r="BG21" s="334"/>
      <c r="BH21" s="334"/>
      <c r="BI21" s="334"/>
      <c r="BJ21" s="334"/>
      <c r="BK21" s="334"/>
      <c r="BL21" s="334"/>
    </row>
    <row r="22" spans="1:64" ht="9.75" customHeight="1">
      <c r="A22" s="373"/>
      <c r="B22" s="374"/>
      <c r="C22" s="374"/>
      <c r="D22" s="374"/>
      <c r="E22" s="374"/>
      <c r="F22" s="374"/>
      <c r="G22" s="259"/>
      <c r="H22" s="260"/>
      <c r="I22" s="260"/>
      <c r="J22" s="260"/>
      <c r="K22" s="260"/>
      <c r="L22" s="260"/>
      <c r="M22" s="261"/>
      <c r="N22" s="348"/>
      <c r="O22" s="348"/>
      <c r="P22" s="348"/>
      <c r="Q22" s="352"/>
      <c r="R22" s="353"/>
      <c r="S22" s="353"/>
      <c r="T22" s="353"/>
      <c r="U22" s="353"/>
      <c r="V22" s="353"/>
      <c r="W22" s="332"/>
      <c r="X22" s="333"/>
      <c r="Y22" s="333"/>
      <c r="Z22" s="334"/>
      <c r="AA22" s="334"/>
      <c r="AB22" s="334"/>
      <c r="AC22" s="334"/>
      <c r="AD22" s="334"/>
      <c r="AE22" s="334"/>
      <c r="AH22" s="373"/>
      <c r="AI22" s="374"/>
      <c r="AJ22" s="374"/>
      <c r="AK22" s="374"/>
      <c r="AL22" s="374"/>
      <c r="AM22" s="374"/>
      <c r="AN22" s="259"/>
      <c r="AO22" s="260"/>
      <c r="AP22" s="260"/>
      <c r="AQ22" s="260"/>
      <c r="AR22" s="260"/>
      <c r="AS22" s="260"/>
      <c r="AT22" s="261"/>
      <c r="AU22" s="348"/>
      <c r="AV22" s="348"/>
      <c r="AW22" s="348"/>
      <c r="AX22" s="352"/>
      <c r="AY22" s="353"/>
      <c r="AZ22" s="353"/>
      <c r="BA22" s="353"/>
      <c r="BB22" s="353"/>
      <c r="BC22" s="353"/>
      <c r="BD22" s="332"/>
      <c r="BE22" s="333"/>
      <c r="BF22" s="333"/>
      <c r="BG22" s="334"/>
      <c r="BH22" s="334"/>
      <c r="BI22" s="334"/>
      <c r="BJ22" s="334"/>
      <c r="BK22" s="334"/>
      <c r="BL22" s="334"/>
    </row>
    <row r="23" spans="1:64" ht="18.75" customHeight="1">
      <c r="A23" s="208"/>
      <c r="B23" s="208"/>
      <c r="AF23" s="209"/>
      <c r="AG23" s="210"/>
      <c r="BK23" s="208"/>
      <c r="BL23" s="208"/>
    </row>
    <row r="24" spans="1:64" ht="18.75" customHeight="1">
      <c r="A24" s="211"/>
      <c r="B24" s="211"/>
      <c r="AF24" s="212"/>
      <c r="AG24" s="213"/>
      <c r="BK24" s="211"/>
      <c r="BL24" s="211"/>
    </row>
    <row r="25" spans="1:64" ht="18.75" customHeight="1" thickBot="1">
      <c r="A25" s="254" t="s">
        <v>308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5"/>
      <c r="Z25" s="251"/>
      <c r="AA25" s="251"/>
      <c r="AB25" s="255" t="s">
        <v>277</v>
      </c>
      <c r="AC25" s="251"/>
      <c r="AD25" s="251"/>
      <c r="AE25" s="251"/>
      <c r="AF25" s="214"/>
      <c r="AH25" s="254" t="s">
        <v>308</v>
      </c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5"/>
      <c r="BG25" s="251"/>
      <c r="BH25" s="251"/>
      <c r="BI25" s="255" t="s">
        <v>277</v>
      </c>
      <c r="BJ25" s="251"/>
      <c r="BK25" s="251"/>
      <c r="BL25" s="251"/>
    </row>
    <row r="26" spans="1:64" ht="18.75" customHeight="1">
      <c r="A26" s="388" t="s">
        <v>278</v>
      </c>
      <c r="B26" s="389"/>
      <c r="C26" s="389"/>
      <c r="D26" s="389"/>
      <c r="E26" s="391" t="s">
        <v>245</v>
      </c>
      <c r="F26" s="391"/>
      <c r="G26" s="391"/>
      <c r="H26" s="391"/>
      <c r="I26" s="393"/>
      <c r="J26" s="394"/>
      <c r="K26" s="394"/>
      <c r="L26" s="394"/>
      <c r="M26" s="394"/>
      <c r="N26" s="394"/>
      <c r="O26" s="394"/>
      <c r="P26" s="394"/>
      <c r="Q26" s="394"/>
      <c r="R26" s="394"/>
      <c r="S26" s="394"/>
      <c r="T26" s="394"/>
      <c r="U26" s="394"/>
      <c r="V26" s="394"/>
      <c r="W26" s="394"/>
      <c r="X26" s="394"/>
      <c r="Y26" s="394"/>
      <c r="Z26" s="394"/>
      <c r="AA26" s="394"/>
      <c r="AB26" s="394"/>
      <c r="AC26" s="394"/>
      <c r="AD26" s="394"/>
      <c r="AE26" s="395"/>
      <c r="AF26" s="200"/>
      <c r="AG26" s="201"/>
      <c r="AH26" s="388" t="s">
        <v>278</v>
      </c>
      <c r="AI26" s="389"/>
      <c r="AJ26" s="389"/>
      <c r="AK26" s="389"/>
      <c r="AL26" s="391" t="s">
        <v>245</v>
      </c>
      <c r="AM26" s="391"/>
      <c r="AN26" s="391"/>
      <c r="AO26" s="391"/>
      <c r="AP26" s="393"/>
      <c r="AQ26" s="394"/>
      <c r="AR26" s="394"/>
      <c r="AS26" s="394"/>
      <c r="AT26" s="394"/>
      <c r="AU26" s="394"/>
      <c r="AV26" s="394"/>
      <c r="AW26" s="394"/>
      <c r="AX26" s="394"/>
      <c r="AY26" s="394"/>
      <c r="AZ26" s="394"/>
      <c r="BA26" s="394"/>
      <c r="BB26" s="394"/>
      <c r="BC26" s="394"/>
      <c r="BD26" s="394"/>
      <c r="BE26" s="394"/>
      <c r="BF26" s="394"/>
      <c r="BG26" s="394"/>
      <c r="BH26" s="394"/>
      <c r="BI26" s="394"/>
      <c r="BJ26" s="394"/>
      <c r="BK26" s="394"/>
      <c r="BL26" s="395"/>
    </row>
    <row r="27" spans="1:64" ht="18.75" customHeight="1">
      <c r="A27" s="390"/>
      <c r="B27" s="375"/>
      <c r="C27" s="375"/>
      <c r="D27" s="375"/>
      <c r="E27" s="392"/>
      <c r="F27" s="392"/>
      <c r="G27" s="392"/>
      <c r="H27" s="392"/>
      <c r="I27" s="396"/>
      <c r="J27" s="397"/>
      <c r="K27" s="397"/>
      <c r="L27" s="397"/>
      <c r="M27" s="397"/>
      <c r="N27" s="397"/>
      <c r="O27" s="397"/>
      <c r="P27" s="397"/>
      <c r="Q27" s="397"/>
      <c r="R27" s="397"/>
      <c r="S27" s="397"/>
      <c r="T27" s="397"/>
      <c r="U27" s="397"/>
      <c r="V27" s="397"/>
      <c r="W27" s="397"/>
      <c r="X27" s="397"/>
      <c r="Y27" s="397"/>
      <c r="Z27" s="397"/>
      <c r="AA27" s="397"/>
      <c r="AB27" s="397"/>
      <c r="AC27" s="397"/>
      <c r="AD27" s="397"/>
      <c r="AE27" s="398"/>
      <c r="AF27" s="200"/>
      <c r="AG27" s="201"/>
      <c r="AH27" s="390"/>
      <c r="AI27" s="375"/>
      <c r="AJ27" s="375"/>
      <c r="AK27" s="375"/>
      <c r="AL27" s="392"/>
      <c r="AM27" s="392"/>
      <c r="AN27" s="392"/>
      <c r="AO27" s="392"/>
      <c r="AP27" s="396"/>
      <c r="AQ27" s="397"/>
      <c r="AR27" s="397"/>
      <c r="AS27" s="397"/>
      <c r="AT27" s="397"/>
      <c r="AU27" s="397"/>
      <c r="AV27" s="397"/>
      <c r="AW27" s="397"/>
      <c r="AX27" s="397"/>
      <c r="AY27" s="397"/>
      <c r="AZ27" s="397"/>
      <c r="BA27" s="397"/>
      <c r="BB27" s="397"/>
      <c r="BC27" s="397"/>
      <c r="BD27" s="397"/>
      <c r="BE27" s="397"/>
      <c r="BF27" s="397"/>
      <c r="BG27" s="397"/>
      <c r="BH27" s="397"/>
      <c r="BI27" s="397"/>
      <c r="BJ27" s="397"/>
      <c r="BK27" s="397"/>
      <c r="BL27" s="398"/>
    </row>
    <row r="28" spans="1:64" ht="18.75" customHeight="1">
      <c r="A28" s="385" t="s">
        <v>279</v>
      </c>
      <c r="B28" s="386"/>
      <c r="C28" s="386"/>
      <c r="D28" s="386"/>
      <c r="E28" s="387"/>
      <c r="F28" s="387"/>
      <c r="G28" s="387"/>
      <c r="H28" s="387"/>
      <c r="I28" s="387"/>
      <c r="J28" s="387"/>
      <c r="K28" s="375" t="s">
        <v>280</v>
      </c>
      <c r="L28" s="375"/>
      <c r="M28" s="375"/>
      <c r="N28" s="375"/>
      <c r="O28" s="376" t="str">
        <f>IF(E28="","ﾅﾝﾊﾞｰ入力で選手名自動出力",VLOOKUP(E28,'女子申込入力'!$C$14:$G$53,2,FALSE))</f>
        <v>ﾅﾝﾊﾞｰ入力で選手名自動出力</v>
      </c>
      <c r="P28" s="377"/>
      <c r="Q28" s="377"/>
      <c r="R28" s="377"/>
      <c r="S28" s="377"/>
      <c r="T28" s="377"/>
      <c r="U28" s="377"/>
      <c r="V28" s="377"/>
      <c r="W28" s="377"/>
      <c r="X28" s="377"/>
      <c r="Y28" s="377"/>
      <c r="Z28" s="377"/>
      <c r="AA28" s="377"/>
      <c r="AB28" s="377"/>
      <c r="AC28" s="377"/>
      <c r="AD28" s="377"/>
      <c r="AE28" s="378"/>
      <c r="AF28" s="202"/>
      <c r="AH28" s="385" t="s">
        <v>279</v>
      </c>
      <c r="AI28" s="386"/>
      <c r="AJ28" s="386"/>
      <c r="AK28" s="386"/>
      <c r="AL28" s="387"/>
      <c r="AM28" s="387"/>
      <c r="AN28" s="387"/>
      <c r="AO28" s="387"/>
      <c r="AP28" s="387"/>
      <c r="AQ28" s="387"/>
      <c r="AR28" s="375" t="s">
        <v>280</v>
      </c>
      <c r="AS28" s="375"/>
      <c r="AT28" s="375"/>
      <c r="AU28" s="375"/>
      <c r="AV28" s="376" t="str">
        <f>IF(AL28="","ﾅﾝﾊﾞｰ入力で選手名自動出力",VLOOKUP(AL28,'女子申込入力'!$C$14:$G$53,2,FALSE))</f>
        <v>ﾅﾝﾊﾞｰ入力で選手名自動出力</v>
      </c>
      <c r="AW28" s="377"/>
      <c r="AX28" s="377"/>
      <c r="AY28" s="377"/>
      <c r="AZ28" s="377"/>
      <c r="BA28" s="377"/>
      <c r="BB28" s="377"/>
      <c r="BC28" s="377"/>
      <c r="BD28" s="377"/>
      <c r="BE28" s="377"/>
      <c r="BF28" s="377"/>
      <c r="BG28" s="377"/>
      <c r="BH28" s="377"/>
      <c r="BI28" s="377"/>
      <c r="BJ28" s="377"/>
      <c r="BK28" s="377"/>
      <c r="BL28" s="378"/>
    </row>
    <row r="29" spans="1:64" ht="18.75" customHeight="1">
      <c r="A29" s="385"/>
      <c r="B29" s="386"/>
      <c r="C29" s="386"/>
      <c r="D29" s="386"/>
      <c r="E29" s="387"/>
      <c r="F29" s="387"/>
      <c r="G29" s="387"/>
      <c r="H29" s="387"/>
      <c r="I29" s="387"/>
      <c r="J29" s="387"/>
      <c r="K29" s="375"/>
      <c r="L29" s="375"/>
      <c r="M29" s="375"/>
      <c r="N29" s="375"/>
      <c r="O29" s="379"/>
      <c r="P29" s="380"/>
      <c r="Q29" s="380"/>
      <c r="R29" s="380"/>
      <c r="S29" s="380"/>
      <c r="T29" s="380"/>
      <c r="U29" s="380"/>
      <c r="V29" s="380"/>
      <c r="W29" s="380"/>
      <c r="X29" s="380"/>
      <c r="Y29" s="380"/>
      <c r="Z29" s="380"/>
      <c r="AA29" s="380"/>
      <c r="AB29" s="380"/>
      <c r="AC29" s="380"/>
      <c r="AD29" s="380"/>
      <c r="AE29" s="381"/>
      <c r="AF29" s="202"/>
      <c r="AH29" s="385"/>
      <c r="AI29" s="386"/>
      <c r="AJ29" s="386"/>
      <c r="AK29" s="386"/>
      <c r="AL29" s="387"/>
      <c r="AM29" s="387"/>
      <c r="AN29" s="387"/>
      <c r="AO29" s="387"/>
      <c r="AP29" s="387"/>
      <c r="AQ29" s="387"/>
      <c r="AR29" s="375"/>
      <c r="AS29" s="375"/>
      <c r="AT29" s="375"/>
      <c r="AU29" s="375"/>
      <c r="AV29" s="379"/>
      <c r="AW29" s="380"/>
      <c r="AX29" s="380"/>
      <c r="AY29" s="380"/>
      <c r="AZ29" s="380"/>
      <c r="BA29" s="380"/>
      <c r="BB29" s="380"/>
      <c r="BC29" s="380"/>
      <c r="BD29" s="380"/>
      <c r="BE29" s="380"/>
      <c r="BF29" s="380"/>
      <c r="BG29" s="380"/>
      <c r="BH29" s="380"/>
      <c r="BI29" s="380"/>
      <c r="BJ29" s="380"/>
      <c r="BK29" s="380"/>
      <c r="BL29" s="381"/>
    </row>
    <row r="30" spans="1:64" ht="12" customHeight="1">
      <c r="A30" s="335" t="s">
        <v>281</v>
      </c>
      <c r="B30" s="336"/>
      <c r="C30" s="336"/>
      <c r="D30" s="336"/>
      <c r="E30" s="341">
        <f>IF('女子申込入力'!$H$2="","",'女子申込入力'!$H$2)</f>
      </c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2"/>
      <c r="AF30" s="203"/>
      <c r="AH30" s="335" t="s">
        <v>281</v>
      </c>
      <c r="AI30" s="336"/>
      <c r="AJ30" s="336"/>
      <c r="AK30" s="336"/>
      <c r="AL30" s="341">
        <f>IF('女子申込入力'!$H$2="","",'女子申込入力'!$H$2)</f>
      </c>
      <c r="AM30" s="341"/>
      <c r="AN30" s="341"/>
      <c r="AO30" s="341"/>
      <c r="AP30" s="341"/>
      <c r="AQ30" s="341"/>
      <c r="AR30" s="341"/>
      <c r="AS30" s="341"/>
      <c r="AT30" s="341"/>
      <c r="AU30" s="341"/>
      <c r="AV30" s="341"/>
      <c r="AW30" s="341"/>
      <c r="AX30" s="341"/>
      <c r="AY30" s="341"/>
      <c r="AZ30" s="341"/>
      <c r="BA30" s="341"/>
      <c r="BB30" s="341"/>
      <c r="BC30" s="341"/>
      <c r="BD30" s="341"/>
      <c r="BE30" s="341"/>
      <c r="BF30" s="341"/>
      <c r="BG30" s="341"/>
      <c r="BH30" s="341"/>
      <c r="BI30" s="341"/>
      <c r="BJ30" s="341"/>
      <c r="BK30" s="341"/>
      <c r="BL30" s="342"/>
    </row>
    <row r="31" spans="1:64" ht="12">
      <c r="A31" s="337"/>
      <c r="B31" s="338"/>
      <c r="C31" s="338"/>
      <c r="D31" s="338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4"/>
      <c r="AF31" s="203"/>
      <c r="AH31" s="337"/>
      <c r="AI31" s="338"/>
      <c r="AJ31" s="338"/>
      <c r="AK31" s="338"/>
      <c r="AL31" s="343"/>
      <c r="AM31" s="343"/>
      <c r="AN31" s="343"/>
      <c r="AO31" s="343"/>
      <c r="AP31" s="343"/>
      <c r="AQ31" s="343"/>
      <c r="AR31" s="343"/>
      <c r="AS31" s="343"/>
      <c r="AT31" s="343"/>
      <c r="AU31" s="343"/>
      <c r="AV31" s="343"/>
      <c r="AW31" s="343"/>
      <c r="AX31" s="343"/>
      <c r="AY31" s="343"/>
      <c r="AZ31" s="343"/>
      <c r="BA31" s="343"/>
      <c r="BB31" s="343"/>
      <c r="BC31" s="343"/>
      <c r="BD31" s="343"/>
      <c r="BE31" s="343"/>
      <c r="BF31" s="343"/>
      <c r="BG31" s="343"/>
      <c r="BH31" s="343"/>
      <c r="BI31" s="343"/>
      <c r="BJ31" s="343"/>
      <c r="BK31" s="343"/>
      <c r="BL31" s="344"/>
    </row>
    <row r="32" spans="1:64" ht="12" thickBot="1">
      <c r="A32" s="339"/>
      <c r="B32" s="340"/>
      <c r="C32" s="340"/>
      <c r="D32" s="340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5"/>
      <c r="AD32" s="345"/>
      <c r="AE32" s="346"/>
      <c r="AF32" s="203"/>
      <c r="AH32" s="339"/>
      <c r="AI32" s="340"/>
      <c r="AJ32" s="340"/>
      <c r="AK32" s="340"/>
      <c r="AL32" s="345"/>
      <c r="AM32" s="345"/>
      <c r="AN32" s="345"/>
      <c r="AO32" s="345"/>
      <c r="AP32" s="345"/>
      <c r="AQ32" s="345"/>
      <c r="AR32" s="345"/>
      <c r="AS32" s="345"/>
      <c r="AT32" s="345"/>
      <c r="AU32" s="345"/>
      <c r="AV32" s="345"/>
      <c r="AW32" s="345"/>
      <c r="AX32" s="345"/>
      <c r="AY32" s="345"/>
      <c r="AZ32" s="345"/>
      <c r="BA32" s="345"/>
      <c r="BB32" s="345"/>
      <c r="BC32" s="345"/>
      <c r="BD32" s="345"/>
      <c r="BE32" s="345"/>
      <c r="BF32" s="345"/>
      <c r="BG32" s="345"/>
      <c r="BH32" s="345"/>
      <c r="BI32" s="345"/>
      <c r="BJ32" s="345"/>
      <c r="BK32" s="345"/>
      <c r="BL32" s="346"/>
    </row>
    <row r="33" spans="1:64" ht="12">
      <c r="A33" s="250"/>
      <c r="B33" s="250"/>
      <c r="C33" s="250"/>
      <c r="D33" s="250"/>
      <c r="E33" s="250"/>
      <c r="F33" s="250"/>
      <c r="G33" s="250"/>
      <c r="H33" s="250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03"/>
      <c r="AH33" s="250"/>
      <c r="AI33" s="250"/>
      <c r="AJ33" s="250"/>
      <c r="AK33" s="250"/>
      <c r="AL33" s="250"/>
      <c r="AM33" s="250"/>
      <c r="AN33" s="250"/>
      <c r="AO33" s="250"/>
      <c r="AP33" s="249"/>
      <c r="AQ33" s="249"/>
      <c r="AR33" s="249"/>
      <c r="AS33" s="249"/>
      <c r="AT33" s="249"/>
      <c r="AU33" s="249"/>
      <c r="AV33" s="249"/>
      <c r="AW33" s="249"/>
      <c r="AX33" s="249"/>
      <c r="AY33" s="249"/>
      <c r="AZ33" s="249"/>
      <c r="BA33" s="249"/>
      <c r="BB33" s="249"/>
      <c r="BC33" s="249"/>
      <c r="BD33" s="249"/>
      <c r="BE33" s="249"/>
      <c r="BF33" s="249"/>
      <c r="BG33" s="249"/>
      <c r="BH33" s="249"/>
      <c r="BI33" s="249"/>
      <c r="BJ33" s="249"/>
      <c r="BK33" s="249"/>
      <c r="BL33" s="249"/>
    </row>
    <row r="34" spans="1:64" ht="12">
      <c r="A34" s="250"/>
      <c r="B34" s="250"/>
      <c r="C34" s="250"/>
      <c r="D34" s="250"/>
      <c r="E34" s="250"/>
      <c r="F34" s="250"/>
      <c r="G34" s="250"/>
      <c r="H34" s="250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03"/>
      <c r="AH34" s="250"/>
      <c r="AI34" s="250"/>
      <c r="AJ34" s="250"/>
      <c r="AK34" s="250"/>
      <c r="AL34" s="250"/>
      <c r="AM34" s="250"/>
      <c r="AN34" s="250"/>
      <c r="AO34" s="250"/>
      <c r="AP34" s="249"/>
      <c r="AQ34" s="249"/>
      <c r="AR34" s="249"/>
      <c r="AS34" s="249"/>
      <c r="AT34" s="249"/>
      <c r="AU34" s="249"/>
      <c r="AV34" s="249"/>
      <c r="AW34" s="249"/>
      <c r="AX34" s="249"/>
      <c r="AY34" s="249"/>
      <c r="AZ34" s="249"/>
      <c r="BA34" s="249"/>
      <c r="BB34" s="249"/>
      <c r="BC34" s="249"/>
      <c r="BD34" s="249"/>
      <c r="BE34" s="249"/>
      <c r="BF34" s="249"/>
      <c r="BG34" s="249"/>
      <c r="BH34" s="249"/>
      <c r="BI34" s="249"/>
      <c r="BJ34" s="249"/>
      <c r="BK34" s="249"/>
      <c r="BL34" s="249"/>
    </row>
    <row r="35" spans="1:64" ht="18.75" customHeight="1">
      <c r="A35" s="251"/>
      <c r="B35" s="251"/>
      <c r="C35" s="251"/>
      <c r="D35" s="251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3"/>
      <c r="W35" s="251"/>
      <c r="X35" s="251"/>
      <c r="Y35" s="251"/>
      <c r="Z35" s="251"/>
      <c r="AA35" s="251"/>
      <c r="AB35" s="251"/>
      <c r="AC35" s="251"/>
      <c r="AD35" s="251"/>
      <c r="AE35" s="251"/>
      <c r="AF35" s="202"/>
      <c r="AH35" s="251"/>
      <c r="AI35" s="251"/>
      <c r="AJ35" s="251"/>
      <c r="AK35" s="251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  <c r="BB35" s="252"/>
      <c r="BC35" s="253"/>
      <c r="BD35" s="251"/>
      <c r="BE35" s="251"/>
      <c r="BF35" s="251"/>
      <c r="BG35" s="251"/>
      <c r="BH35" s="251"/>
      <c r="BI35" s="251"/>
      <c r="BJ35" s="251"/>
      <c r="BK35" s="251"/>
      <c r="BL35" s="251"/>
    </row>
    <row r="36" spans="1:64" ht="18.75" customHeight="1">
      <c r="A36" s="251" t="s">
        <v>293</v>
      </c>
      <c r="B36" s="251"/>
      <c r="C36" s="251"/>
      <c r="D36" s="251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02"/>
      <c r="AH36" s="251" t="s">
        <v>293</v>
      </c>
      <c r="AI36" s="251"/>
      <c r="AJ36" s="251"/>
      <c r="AK36" s="251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1"/>
      <c r="BD36" s="251"/>
      <c r="BE36" s="251"/>
      <c r="BF36" s="251"/>
      <c r="BG36" s="251"/>
      <c r="BH36" s="251"/>
      <c r="BI36" s="251"/>
      <c r="BJ36" s="251"/>
      <c r="BK36" s="251"/>
      <c r="BL36" s="251"/>
    </row>
    <row r="37" spans="1:55" ht="12">
      <c r="A37" s="262" t="s">
        <v>298</v>
      </c>
      <c r="N37" s="204"/>
      <c r="R37" s="204"/>
      <c r="T37" s="204"/>
      <c r="U37" s="204"/>
      <c r="V37" s="204"/>
      <c r="AH37" s="262" t="s">
        <v>298</v>
      </c>
      <c r="AU37" s="204"/>
      <c r="AY37" s="204"/>
      <c r="BA37" s="204"/>
      <c r="BB37" s="204"/>
      <c r="BC37" s="204"/>
    </row>
    <row r="38" spans="1:34" ht="12">
      <c r="A38" s="204"/>
      <c r="AH38" s="204"/>
    </row>
    <row r="39" spans="1:64" ht="9.75" customHeight="1">
      <c r="A39" s="369" t="s">
        <v>297</v>
      </c>
      <c r="B39" s="370"/>
      <c r="C39" s="370"/>
      <c r="D39" s="370"/>
      <c r="E39" s="370"/>
      <c r="F39" s="370"/>
      <c r="G39" s="205" t="s">
        <v>291</v>
      </c>
      <c r="H39" s="206"/>
      <c r="I39" s="206"/>
      <c r="J39" s="206"/>
      <c r="K39" s="206"/>
      <c r="L39" s="206"/>
      <c r="M39" s="207"/>
      <c r="N39" s="363" t="s">
        <v>282</v>
      </c>
      <c r="O39" s="364"/>
      <c r="P39" s="365"/>
      <c r="Q39" s="349"/>
      <c r="R39" s="350"/>
      <c r="S39" s="350"/>
      <c r="T39" s="350"/>
      <c r="U39" s="350"/>
      <c r="V39" s="351"/>
      <c r="W39" s="330" t="s">
        <v>284</v>
      </c>
      <c r="X39" s="331"/>
      <c r="Y39" s="355"/>
      <c r="Z39" s="357"/>
      <c r="AA39" s="358"/>
      <c r="AB39" s="358"/>
      <c r="AC39" s="358"/>
      <c r="AD39" s="358"/>
      <c r="AE39" s="359"/>
      <c r="AH39" s="369" t="s">
        <v>297</v>
      </c>
      <c r="AI39" s="370"/>
      <c r="AJ39" s="370"/>
      <c r="AK39" s="370"/>
      <c r="AL39" s="370"/>
      <c r="AM39" s="370"/>
      <c r="AN39" s="205" t="s">
        <v>291</v>
      </c>
      <c r="AO39" s="206"/>
      <c r="AP39" s="206"/>
      <c r="AQ39" s="206"/>
      <c r="AR39" s="206"/>
      <c r="AS39" s="206"/>
      <c r="AT39" s="207"/>
      <c r="AU39" s="363" t="s">
        <v>282</v>
      </c>
      <c r="AV39" s="364"/>
      <c r="AW39" s="365"/>
      <c r="AX39" s="349"/>
      <c r="AY39" s="350"/>
      <c r="AZ39" s="350"/>
      <c r="BA39" s="350"/>
      <c r="BB39" s="350"/>
      <c r="BC39" s="351"/>
      <c r="BD39" s="330" t="s">
        <v>284</v>
      </c>
      <c r="BE39" s="331"/>
      <c r="BF39" s="355"/>
      <c r="BG39" s="357"/>
      <c r="BH39" s="358"/>
      <c r="BI39" s="358"/>
      <c r="BJ39" s="358"/>
      <c r="BK39" s="358"/>
      <c r="BL39" s="359"/>
    </row>
    <row r="40" spans="1:64" ht="9.75" customHeight="1">
      <c r="A40" s="371"/>
      <c r="B40" s="372"/>
      <c r="C40" s="372"/>
      <c r="D40" s="372"/>
      <c r="E40" s="372"/>
      <c r="F40" s="372"/>
      <c r="G40" s="256"/>
      <c r="H40" s="257"/>
      <c r="I40" s="257"/>
      <c r="J40" s="257"/>
      <c r="K40" s="257"/>
      <c r="L40" s="257"/>
      <c r="M40" s="258"/>
      <c r="N40" s="366"/>
      <c r="O40" s="367"/>
      <c r="P40" s="368"/>
      <c r="Q40" s="352"/>
      <c r="R40" s="353"/>
      <c r="S40" s="353"/>
      <c r="T40" s="353"/>
      <c r="U40" s="353"/>
      <c r="V40" s="354"/>
      <c r="W40" s="382"/>
      <c r="X40" s="383"/>
      <c r="Y40" s="384"/>
      <c r="Z40" s="360"/>
      <c r="AA40" s="361"/>
      <c r="AB40" s="361"/>
      <c r="AC40" s="361"/>
      <c r="AD40" s="361"/>
      <c r="AE40" s="362"/>
      <c r="AH40" s="371"/>
      <c r="AI40" s="372"/>
      <c r="AJ40" s="372"/>
      <c r="AK40" s="372"/>
      <c r="AL40" s="372"/>
      <c r="AM40" s="372"/>
      <c r="AN40" s="256"/>
      <c r="AO40" s="257"/>
      <c r="AP40" s="257"/>
      <c r="AQ40" s="257"/>
      <c r="AR40" s="257"/>
      <c r="AS40" s="257"/>
      <c r="AT40" s="258"/>
      <c r="AU40" s="366"/>
      <c r="AV40" s="367"/>
      <c r="AW40" s="368"/>
      <c r="AX40" s="352"/>
      <c r="AY40" s="353"/>
      <c r="AZ40" s="353"/>
      <c r="BA40" s="353"/>
      <c r="BB40" s="353"/>
      <c r="BC40" s="354"/>
      <c r="BD40" s="382"/>
      <c r="BE40" s="383"/>
      <c r="BF40" s="384"/>
      <c r="BG40" s="360"/>
      <c r="BH40" s="361"/>
      <c r="BI40" s="361"/>
      <c r="BJ40" s="361"/>
      <c r="BK40" s="361"/>
      <c r="BL40" s="362"/>
    </row>
    <row r="41" spans="1:64" ht="9.75" customHeight="1">
      <c r="A41" s="371"/>
      <c r="B41" s="372"/>
      <c r="C41" s="372"/>
      <c r="D41" s="372"/>
      <c r="E41" s="372"/>
      <c r="F41" s="372"/>
      <c r="G41" s="256"/>
      <c r="H41" s="257"/>
      <c r="I41" s="257"/>
      <c r="J41" s="257"/>
      <c r="K41" s="257"/>
      <c r="L41" s="257"/>
      <c r="M41" s="258"/>
      <c r="N41" s="363" t="s">
        <v>283</v>
      </c>
      <c r="O41" s="364"/>
      <c r="P41" s="365"/>
      <c r="Q41" s="349"/>
      <c r="R41" s="350"/>
      <c r="S41" s="350"/>
      <c r="T41" s="350"/>
      <c r="U41" s="350"/>
      <c r="V41" s="351"/>
      <c r="W41" s="333"/>
      <c r="X41" s="333"/>
      <c r="Y41" s="333"/>
      <c r="Z41" s="334"/>
      <c r="AA41" s="334"/>
      <c r="AB41" s="334"/>
      <c r="AC41" s="334"/>
      <c r="AD41" s="334"/>
      <c r="AE41" s="334"/>
      <c r="AH41" s="371"/>
      <c r="AI41" s="372"/>
      <c r="AJ41" s="372"/>
      <c r="AK41" s="372"/>
      <c r="AL41" s="372"/>
      <c r="AM41" s="372"/>
      <c r="AN41" s="256"/>
      <c r="AO41" s="257"/>
      <c r="AP41" s="257"/>
      <c r="AQ41" s="257"/>
      <c r="AR41" s="257"/>
      <c r="AS41" s="257"/>
      <c r="AT41" s="258"/>
      <c r="AU41" s="363" t="s">
        <v>283</v>
      </c>
      <c r="AV41" s="364"/>
      <c r="AW41" s="365"/>
      <c r="AX41" s="349"/>
      <c r="AY41" s="350"/>
      <c r="AZ41" s="350"/>
      <c r="BA41" s="350"/>
      <c r="BB41" s="350"/>
      <c r="BC41" s="351"/>
      <c r="BD41" s="333"/>
      <c r="BE41" s="333"/>
      <c r="BF41" s="333"/>
      <c r="BG41" s="334"/>
      <c r="BH41" s="334"/>
      <c r="BI41" s="334"/>
      <c r="BJ41" s="334"/>
      <c r="BK41" s="334"/>
      <c r="BL41" s="334"/>
    </row>
    <row r="42" spans="1:64" ht="9.75" customHeight="1">
      <c r="A42" s="373"/>
      <c r="B42" s="374"/>
      <c r="C42" s="374"/>
      <c r="D42" s="374"/>
      <c r="E42" s="374"/>
      <c r="F42" s="374"/>
      <c r="G42" s="259"/>
      <c r="H42" s="260"/>
      <c r="I42" s="260"/>
      <c r="J42" s="260"/>
      <c r="K42" s="260"/>
      <c r="L42" s="260"/>
      <c r="M42" s="261"/>
      <c r="N42" s="366"/>
      <c r="O42" s="367"/>
      <c r="P42" s="368"/>
      <c r="Q42" s="352"/>
      <c r="R42" s="353"/>
      <c r="S42" s="353"/>
      <c r="T42" s="353"/>
      <c r="U42" s="353"/>
      <c r="V42" s="354"/>
      <c r="W42" s="333"/>
      <c r="X42" s="333"/>
      <c r="Y42" s="333"/>
      <c r="Z42" s="334"/>
      <c r="AA42" s="334"/>
      <c r="AB42" s="334"/>
      <c r="AC42" s="334"/>
      <c r="AD42" s="334"/>
      <c r="AE42" s="334"/>
      <c r="AH42" s="373"/>
      <c r="AI42" s="374"/>
      <c r="AJ42" s="374"/>
      <c r="AK42" s="374"/>
      <c r="AL42" s="374"/>
      <c r="AM42" s="374"/>
      <c r="AN42" s="259"/>
      <c r="AO42" s="260"/>
      <c r="AP42" s="260"/>
      <c r="AQ42" s="260"/>
      <c r="AR42" s="260"/>
      <c r="AS42" s="260"/>
      <c r="AT42" s="261"/>
      <c r="AU42" s="366"/>
      <c r="AV42" s="367"/>
      <c r="AW42" s="368"/>
      <c r="AX42" s="352"/>
      <c r="AY42" s="353"/>
      <c r="AZ42" s="353"/>
      <c r="BA42" s="353"/>
      <c r="BB42" s="353"/>
      <c r="BC42" s="354"/>
      <c r="BD42" s="333"/>
      <c r="BE42" s="333"/>
      <c r="BF42" s="333"/>
      <c r="BG42" s="334"/>
      <c r="BH42" s="334"/>
      <c r="BI42" s="334"/>
      <c r="BJ42" s="334"/>
      <c r="BK42" s="334"/>
      <c r="BL42" s="334"/>
    </row>
    <row r="43" spans="1:64" ht="9.75" customHeight="1">
      <c r="A43" s="369" t="s">
        <v>297</v>
      </c>
      <c r="B43" s="370"/>
      <c r="C43" s="370"/>
      <c r="D43" s="370"/>
      <c r="E43" s="370"/>
      <c r="F43" s="370"/>
      <c r="G43" s="205" t="s">
        <v>291</v>
      </c>
      <c r="H43" s="206"/>
      <c r="I43" s="206"/>
      <c r="J43" s="206"/>
      <c r="K43" s="206"/>
      <c r="L43" s="206"/>
      <c r="M43" s="207"/>
      <c r="N43" s="347" t="s">
        <v>282</v>
      </c>
      <c r="O43" s="348"/>
      <c r="P43" s="348"/>
      <c r="Q43" s="349"/>
      <c r="R43" s="350"/>
      <c r="S43" s="350"/>
      <c r="T43" s="350"/>
      <c r="U43" s="350"/>
      <c r="V43" s="351"/>
      <c r="W43" s="330" t="s">
        <v>284</v>
      </c>
      <c r="X43" s="331"/>
      <c r="Y43" s="355"/>
      <c r="Z43" s="357"/>
      <c r="AA43" s="358"/>
      <c r="AB43" s="358"/>
      <c r="AC43" s="358"/>
      <c r="AD43" s="358"/>
      <c r="AE43" s="359"/>
      <c r="AH43" s="369" t="s">
        <v>297</v>
      </c>
      <c r="AI43" s="370"/>
      <c r="AJ43" s="370"/>
      <c r="AK43" s="370"/>
      <c r="AL43" s="370"/>
      <c r="AM43" s="370"/>
      <c r="AN43" s="205" t="s">
        <v>291</v>
      </c>
      <c r="AO43" s="206"/>
      <c r="AP43" s="206"/>
      <c r="AQ43" s="206"/>
      <c r="AR43" s="206"/>
      <c r="AS43" s="206"/>
      <c r="AT43" s="207"/>
      <c r="AU43" s="347" t="s">
        <v>282</v>
      </c>
      <c r="AV43" s="348"/>
      <c r="AW43" s="348"/>
      <c r="AX43" s="349"/>
      <c r="AY43" s="350"/>
      <c r="AZ43" s="350"/>
      <c r="BA43" s="350"/>
      <c r="BB43" s="350"/>
      <c r="BC43" s="351"/>
      <c r="BD43" s="330" t="s">
        <v>284</v>
      </c>
      <c r="BE43" s="331"/>
      <c r="BF43" s="355"/>
      <c r="BG43" s="357"/>
      <c r="BH43" s="358"/>
      <c r="BI43" s="358"/>
      <c r="BJ43" s="358"/>
      <c r="BK43" s="358"/>
      <c r="BL43" s="359"/>
    </row>
    <row r="44" spans="1:64" ht="9.75" customHeight="1">
      <c r="A44" s="371"/>
      <c r="B44" s="372"/>
      <c r="C44" s="372"/>
      <c r="D44" s="372"/>
      <c r="E44" s="372"/>
      <c r="F44" s="372"/>
      <c r="G44" s="256"/>
      <c r="H44" s="257"/>
      <c r="I44" s="257"/>
      <c r="J44" s="257"/>
      <c r="K44" s="257"/>
      <c r="L44" s="257"/>
      <c r="M44" s="258"/>
      <c r="N44" s="348"/>
      <c r="O44" s="348"/>
      <c r="P44" s="348"/>
      <c r="Q44" s="352"/>
      <c r="R44" s="353"/>
      <c r="S44" s="353"/>
      <c r="T44" s="353"/>
      <c r="U44" s="353"/>
      <c r="V44" s="354"/>
      <c r="W44" s="332"/>
      <c r="X44" s="333"/>
      <c r="Y44" s="356"/>
      <c r="Z44" s="360"/>
      <c r="AA44" s="361"/>
      <c r="AB44" s="361"/>
      <c r="AC44" s="361"/>
      <c r="AD44" s="361"/>
      <c r="AE44" s="362"/>
      <c r="AH44" s="371"/>
      <c r="AI44" s="372"/>
      <c r="AJ44" s="372"/>
      <c r="AK44" s="372"/>
      <c r="AL44" s="372"/>
      <c r="AM44" s="372"/>
      <c r="AN44" s="256"/>
      <c r="AO44" s="257"/>
      <c r="AP44" s="257"/>
      <c r="AQ44" s="257"/>
      <c r="AR44" s="257"/>
      <c r="AS44" s="257"/>
      <c r="AT44" s="258"/>
      <c r="AU44" s="348"/>
      <c r="AV44" s="348"/>
      <c r="AW44" s="348"/>
      <c r="AX44" s="352"/>
      <c r="AY44" s="353"/>
      <c r="AZ44" s="353"/>
      <c r="BA44" s="353"/>
      <c r="BB44" s="353"/>
      <c r="BC44" s="354"/>
      <c r="BD44" s="332"/>
      <c r="BE44" s="333"/>
      <c r="BF44" s="356"/>
      <c r="BG44" s="360"/>
      <c r="BH44" s="361"/>
      <c r="BI44" s="361"/>
      <c r="BJ44" s="361"/>
      <c r="BK44" s="361"/>
      <c r="BL44" s="362"/>
    </row>
    <row r="45" spans="1:64" ht="9.75" customHeight="1">
      <c r="A45" s="371"/>
      <c r="B45" s="372"/>
      <c r="C45" s="372"/>
      <c r="D45" s="372"/>
      <c r="E45" s="372"/>
      <c r="F45" s="372"/>
      <c r="G45" s="256"/>
      <c r="H45" s="257"/>
      <c r="I45" s="257"/>
      <c r="J45" s="257"/>
      <c r="K45" s="257"/>
      <c r="L45" s="257"/>
      <c r="M45" s="258"/>
      <c r="N45" s="347" t="s">
        <v>283</v>
      </c>
      <c r="O45" s="348"/>
      <c r="P45" s="348"/>
      <c r="Q45" s="349"/>
      <c r="R45" s="350"/>
      <c r="S45" s="350"/>
      <c r="T45" s="350"/>
      <c r="U45" s="350"/>
      <c r="V45" s="350"/>
      <c r="W45" s="330"/>
      <c r="X45" s="331"/>
      <c r="Y45" s="331"/>
      <c r="Z45" s="334"/>
      <c r="AA45" s="334"/>
      <c r="AB45" s="334"/>
      <c r="AC45" s="334"/>
      <c r="AD45" s="334"/>
      <c r="AE45" s="334"/>
      <c r="AF45" s="215"/>
      <c r="AG45" s="216"/>
      <c r="AH45" s="371"/>
      <c r="AI45" s="372"/>
      <c r="AJ45" s="372"/>
      <c r="AK45" s="372"/>
      <c r="AL45" s="372"/>
      <c r="AM45" s="372"/>
      <c r="AN45" s="256"/>
      <c r="AO45" s="257"/>
      <c r="AP45" s="257"/>
      <c r="AQ45" s="257"/>
      <c r="AR45" s="257"/>
      <c r="AS45" s="257"/>
      <c r="AT45" s="258"/>
      <c r="AU45" s="347" t="s">
        <v>283</v>
      </c>
      <c r="AV45" s="348"/>
      <c r="AW45" s="348"/>
      <c r="AX45" s="349"/>
      <c r="AY45" s="350"/>
      <c r="AZ45" s="350"/>
      <c r="BA45" s="350"/>
      <c r="BB45" s="350"/>
      <c r="BC45" s="350"/>
      <c r="BD45" s="330"/>
      <c r="BE45" s="331"/>
      <c r="BF45" s="331"/>
      <c r="BG45" s="334"/>
      <c r="BH45" s="334"/>
      <c r="BI45" s="334"/>
      <c r="BJ45" s="334"/>
      <c r="BK45" s="334"/>
      <c r="BL45" s="334"/>
    </row>
    <row r="46" spans="1:64" ht="9.75" customHeight="1">
      <c r="A46" s="373"/>
      <c r="B46" s="374"/>
      <c r="C46" s="374"/>
      <c r="D46" s="374"/>
      <c r="E46" s="374"/>
      <c r="F46" s="374"/>
      <c r="G46" s="259"/>
      <c r="H46" s="260"/>
      <c r="I46" s="260"/>
      <c r="J46" s="260"/>
      <c r="K46" s="260"/>
      <c r="L46" s="260"/>
      <c r="M46" s="261"/>
      <c r="N46" s="348"/>
      <c r="O46" s="348"/>
      <c r="P46" s="348"/>
      <c r="Q46" s="352"/>
      <c r="R46" s="353"/>
      <c r="S46" s="353"/>
      <c r="T46" s="353"/>
      <c r="U46" s="353"/>
      <c r="V46" s="353"/>
      <c r="W46" s="332"/>
      <c r="X46" s="333"/>
      <c r="Y46" s="333"/>
      <c r="Z46" s="334"/>
      <c r="AA46" s="334"/>
      <c r="AB46" s="334"/>
      <c r="AC46" s="334"/>
      <c r="AD46" s="334"/>
      <c r="AE46" s="334"/>
      <c r="AF46" s="215"/>
      <c r="AG46" s="216"/>
      <c r="AH46" s="373"/>
      <c r="AI46" s="374"/>
      <c r="AJ46" s="374"/>
      <c r="AK46" s="374"/>
      <c r="AL46" s="374"/>
      <c r="AM46" s="374"/>
      <c r="AN46" s="259"/>
      <c r="AO46" s="260"/>
      <c r="AP46" s="260"/>
      <c r="AQ46" s="260"/>
      <c r="AR46" s="260"/>
      <c r="AS46" s="260"/>
      <c r="AT46" s="261"/>
      <c r="AU46" s="348"/>
      <c r="AV46" s="348"/>
      <c r="AW46" s="348"/>
      <c r="AX46" s="352"/>
      <c r="AY46" s="353"/>
      <c r="AZ46" s="353"/>
      <c r="BA46" s="353"/>
      <c r="BB46" s="353"/>
      <c r="BC46" s="353"/>
      <c r="BD46" s="332"/>
      <c r="BE46" s="333"/>
      <c r="BF46" s="333"/>
      <c r="BG46" s="334"/>
      <c r="BH46" s="334"/>
      <c r="BI46" s="334"/>
      <c r="BJ46" s="334"/>
      <c r="BK46" s="334"/>
      <c r="BL46" s="334"/>
    </row>
    <row r="47" spans="1:64" ht="18.75" customHeight="1" thickBot="1">
      <c r="A47" s="254" t="s">
        <v>308</v>
      </c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5"/>
      <c r="Z47" s="251"/>
      <c r="AA47" s="251"/>
      <c r="AB47" s="255" t="s">
        <v>277</v>
      </c>
      <c r="AC47" s="251"/>
      <c r="AD47" s="251"/>
      <c r="AE47" s="251"/>
      <c r="AF47" s="197"/>
      <c r="AG47" s="198"/>
      <c r="AH47" s="254" t="s">
        <v>308</v>
      </c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1"/>
      <c r="AT47" s="251"/>
      <c r="AU47" s="251"/>
      <c r="AV47" s="251"/>
      <c r="AW47" s="251"/>
      <c r="AX47" s="251"/>
      <c r="AY47" s="251"/>
      <c r="AZ47" s="251"/>
      <c r="BA47" s="251"/>
      <c r="BB47" s="251"/>
      <c r="BC47" s="251"/>
      <c r="BD47" s="251"/>
      <c r="BE47" s="251"/>
      <c r="BF47" s="255"/>
      <c r="BG47" s="251"/>
      <c r="BH47" s="251"/>
      <c r="BI47" s="255" t="s">
        <v>277</v>
      </c>
      <c r="BJ47" s="251"/>
      <c r="BK47" s="251"/>
      <c r="BL47" s="251"/>
    </row>
    <row r="48" spans="1:64" ht="18.75" customHeight="1">
      <c r="A48" s="388" t="s">
        <v>278</v>
      </c>
      <c r="B48" s="389"/>
      <c r="C48" s="389"/>
      <c r="D48" s="389"/>
      <c r="E48" s="391" t="s">
        <v>245</v>
      </c>
      <c r="F48" s="391"/>
      <c r="G48" s="391"/>
      <c r="H48" s="391"/>
      <c r="I48" s="393"/>
      <c r="J48" s="394"/>
      <c r="K48" s="394"/>
      <c r="L48" s="394"/>
      <c r="M48" s="394"/>
      <c r="N48" s="394"/>
      <c r="O48" s="394"/>
      <c r="P48" s="394"/>
      <c r="Q48" s="394"/>
      <c r="R48" s="394"/>
      <c r="S48" s="394"/>
      <c r="T48" s="394"/>
      <c r="U48" s="394"/>
      <c r="V48" s="394"/>
      <c r="W48" s="394"/>
      <c r="X48" s="394"/>
      <c r="Y48" s="394"/>
      <c r="Z48" s="394"/>
      <c r="AA48" s="394"/>
      <c r="AB48" s="394"/>
      <c r="AC48" s="394"/>
      <c r="AD48" s="394"/>
      <c r="AE48" s="395"/>
      <c r="AF48" s="200"/>
      <c r="AG48" s="201"/>
      <c r="AH48" s="388" t="s">
        <v>278</v>
      </c>
      <c r="AI48" s="389"/>
      <c r="AJ48" s="389"/>
      <c r="AK48" s="389"/>
      <c r="AL48" s="391" t="s">
        <v>245</v>
      </c>
      <c r="AM48" s="391"/>
      <c r="AN48" s="391"/>
      <c r="AO48" s="391"/>
      <c r="AP48" s="393"/>
      <c r="AQ48" s="394"/>
      <c r="AR48" s="394"/>
      <c r="AS48" s="394"/>
      <c r="AT48" s="394"/>
      <c r="AU48" s="394"/>
      <c r="AV48" s="394"/>
      <c r="AW48" s="394"/>
      <c r="AX48" s="394"/>
      <c r="AY48" s="394"/>
      <c r="AZ48" s="394"/>
      <c r="BA48" s="394"/>
      <c r="BB48" s="394"/>
      <c r="BC48" s="394"/>
      <c r="BD48" s="394"/>
      <c r="BE48" s="394"/>
      <c r="BF48" s="394"/>
      <c r="BG48" s="394"/>
      <c r="BH48" s="394"/>
      <c r="BI48" s="394"/>
      <c r="BJ48" s="394"/>
      <c r="BK48" s="394"/>
      <c r="BL48" s="395"/>
    </row>
    <row r="49" spans="1:64" ht="18.75" customHeight="1">
      <c r="A49" s="390"/>
      <c r="B49" s="375"/>
      <c r="C49" s="375"/>
      <c r="D49" s="375"/>
      <c r="E49" s="392"/>
      <c r="F49" s="392"/>
      <c r="G49" s="392"/>
      <c r="H49" s="392"/>
      <c r="I49" s="396"/>
      <c r="J49" s="397"/>
      <c r="K49" s="397"/>
      <c r="L49" s="397"/>
      <c r="M49" s="397"/>
      <c r="N49" s="397"/>
      <c r="O49" s="397"/>
      <c r="P49" s="397"/>
      <c r="Q49" s="397"/>
      <c r="R49" s="397"/>
      <c r="S49" s="397"/>
      <c r="T49" s="397"/>
      <c r="U49" s="397"/>
      <c r="V49" s="397"/>
      <c r="W49" s="397"/>
      <c r="X49" s="397"/>
      <c r="Y49" s="397"/>
      <c r="Z49" s="397"/>
      <c r="AA49" s="397"/>
      <c r="AB49" s="397"/>
      <c r="AC49" s="397"/>
      <c r="AD49" s="397"/>
      <c r="AE49" s="398"/>
      <c r="AF49" s="200"/>
      <c r="AG49" s="201"/>
      <c r="AH49" s="390"/>
      <c r="AI49" s="375"/>
      <c r="AJ49" s="375"/>
      <c r="AK49" s="375"/>
      <c r="AL49" s="392"/>
      <c r="AM49" s="392"/>
      <c r="AN49" s="392"/>
      <c r="AO49" s="392"/>
      <c r="AP49" s="396"/>
      <c r="AQ49" s="397"/>
      <c r="AR49" s="397"/>
      <c r="AS49" s="397"/>
      <c r="AT49" s="397"/>
      <c r="AU49" s="397"/>
      <c r="AV49" s="397"/>
      <c r="AW49" s="397"/>
      <c r="AX49" s="397"/>
      <c r="AY49" s="397"/>
      <c r="AZ49" s="397"/>
      <c r="BA49" s="397"/>
      <c r="BB49" s="397"/>
      <c r="BC49" s="397"/>
      <c r="BD49" s="397"/>
      <c r="BE49" s="397"/>
      <c r="BF49" s="397"/>
      <c r="BG49" s="397"/>
      <c r="BH49" s="397"/>
      <c r="BI49" s="397"/>
      <c r="BJ49" s="397"/>
      <c r="BK49" s="397"/>
      <c r="BL49" s="398"/>
    </row>
    <row r="50" spans="1:64" ht="18.75" customHeight="1">
      <c r="A50" s="385" t="s">
        <v>279</v>
      </c>
      <c r="B50" s="386"/>
      <c r="C50" s="386"/>
      <c r="D50" s="386"/>
      <c r="E50" s="387"/>
      <c r="F50" s="387"/>
      <c r="G50" s="387"/>
      <c r="H50" s="387"/>
      <c r="I50" s="387"/>
      <c r="J50" s="387"/>
      <c r="K50" s="375" t="s">
        <v>280</v>
      </c>
      <c r="L50" s="375"/>
      <c r="M50" s="375"/>
      <c r="N50" s="375"/>
      <c r="O50" s="376" t="str">
        <f>IF(E50="","ﾅﾝﾊﾞｰ入力で選手名自動出力",VLOOKUP(E50,'女子申込入力'!$C$14:$G$53,2,FALSE))</f>
        <v>ﾅﾝﾊﾞｰ入力で選手名自動出力</v>
      </c>
      <c r="P50" s="377"/>
      <c r="Q50" s="377"/>
      <c r="R50" s="377"/>
      <c r="S50" s="377"/>
      <c r="T50" s="377"/>
      <c r="U50" s="377"/>
      <c r="V50" s="377"/>
      <c r="W50" s="377"/>
      <c r="X50" s="377"/>
      <c r="Y50" s="377"/>
      <c r="Z50" s="377"/>
      <c r="AA50" s="377"/>
      <c r="AB50" s="377"/>
      <c r="AC50" s="377"/>
      <c r="AD50" s="377"/>
      <c r="AE50" s="378"/>
      <c r="AF50" s="202"/>
      <c r="AH50" s="385" t="s">
        <v>279</v>
      </c>
      <c r="AI50" s="386"/>
      <c r="AJ50" s="386"/>
      <c r="AK50" s="386"/>
      <c r="AL50" s="387"/>
      <c r="AM50" s="387"/>
      <c r="AN50" s="387"/>
      <c r="AO50" s="387"/>
      <c r="AP50" s="387"/>
      <c r="AQ50" s="387"/>
      <c r="AR50" s="375" t="s">
        <v>280</v>
      </c>
      <c r="AS50" s="375"/>
      <c r="AT50" s="375"/>
      <c r="AU50" s="375"/>
      <c r="AV50" s="376" t="str">
        <f>IF(AL50="","ﾅﾝﾊﾞｰ入力で選手名自動出力",VLOOKUP(AL50,'女子申込入力'!$C$14:$G$53,2,FALSE))</f>
        <v>ﾅﾝﾊﾞｰ入力で選手名自動出力</v>
      </c>
      <c r="AW50" s="377"/>
      <c r="AX50" s="377"/>
      <c r="AY50" s="377"/>
      <c r="AZ50" s="377"/>
      <c r="BA50" s="377"/>
      <c r="BB50" s="377"/>
      <c r="BC50" s="377"/>
      <c r="BD50" s="377"/>
      <c r="BE50" s="377"/>
      <c r="BF50" s="377"/>
      <c r="BG50" s="377"/>
      <c r="BH50" s="377"/>
      <c r="BI50" s="377"/>
      <c r="BJ50" s="377"/>
      <c r="BK50" s="377"/>
      <c r="BL50" s="378"/>
    </row>
    <row r="51" spans="1:64" ht="18.75" customHeight="1">
      <c r="A51" s="385"/>
      <c r="B51" s="386"/>
      <c r="C51" s="386"/>
      <c r="D51" s="386"/>
      <c r="E51" s="387"/>
      <c r="F51" s="387"/>
      <c r="G51" s="387"/>
      <c r="H51" s="387"/>
      <c r="I51" s="387"/>
      <c r="J51" s="387"/>
      <c r="K51" s="375"/>
      <c r="L51" s="375"/>
      <c r="M51" s="375"/>
      <c r="N51" s="375"/>
      <c r="O51" s="379"/>
      <c r="P51" s="380"/>
      <c r="Q51" s="380"/>
      <c r="R51" s="380"/>
      <c r="S51" s="380"/>
      <c r="T51" s="380"/>
      <c r="U51" s="380"/>
      <c r="V51" s="380"/>
      <c r="W51" s="380"/>
      <c r="X51" s="380"/>
      <c r="Y51" s="380"/>
      <c r="Z51" s="380"/>
      <c r="AA51" s="380"/>
      <c r="AB51" s="380"/>
      <c r="AC51" s="380"/>
      <c r="AD51" s="380"/>
      <c r="AE51" s="381"/>
      <c r="AF51" s="202"/>
      <c r="AH51" s="385"/>
      <c r="AI51" s="386"/>
      <c r="AJ51" s="386"/>
      <c r="AK51" s="386"/>
      <c r="AL51" s="387"/>
      <c r="AM51" s="387"/>
      <c r="AN51" s="387"/>
      <c r="AO51" s="387"/>
      <c r="AP51" s="387"/>
      <c r="AQ51" s="387"/>
      <c r="AR51" s="375"/>
      <c r="AS51" s="375"/>
      <c r="AT51" s="375"/>
      <c r="AU51" s="375"/>
      <c r="AV51" s="379"/>
      <c r="AW51" s="380"/>
      <c r="AX51" s="380"/>
      <c r="AY51" s="380"/>
      <c r="AZ51" s="380"/>
      <c r="BA51" s="380"/>
      <c r="BB51" s="380"/>
      <c r="BC51" s="380"/>
      <c r="BD51" s="380"/>
      <c r="BE51" s="380"/>
      <c r="BF51" s="380"/>
      <c r="BG51" s="380"/>
      <c r="BH51" s="380"/>
      <c r="BI51" s="380"/>
      <c r="BJ51" s="380"/>
      <c r="BK51" s="380"/>
      <c r="BL51" s="381"/>
    </row>
    <row r="52" spans="1:64" ht="12" customHeight="1">
      <c r="A52" s="335" t="s">
        <v>281</v>
      </c>
      <c r="B52" s="336"/>
      <c r="C52" s="336"/>
      <c r="D52" s="336"/>
      <c r="E52" s="341">
        <f>IF('女子申込入力'!$H$2="","",'女子申込入力'!$H$2)</f>
      </c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2"/>
      <c r="AF52" s="203"/>
      <c r="AH52" s="335" t="s">
        <v>281</v>
      </c>
      <c r="AI52" s="336"/>
      <c r="AJ52" s="336"/>
      <c r="AK52" s="336"/>
      <c r="AL52" s="341">
        <f>IF('女子申込入力'!$H$2="","",'女子申込入力'!$H$2)</f>
      </c>
      <c r="AM52" s="341"/>
      <c r="AN52" s="341"/>
      <c r="AO52" s="341"/>
      <c r="AP52" s="341"/>
      <c r="AQ52" s="341"/>
      <c r="AR52" s="341"/>
      <c r="AS52" s="341"/>
      <c r="AT52" s="341"/>
      <c r="AU52" s="341"/>
      <c r="AV52" s="341"/>
      <c r="AW52" s="341"/>
      <c r="AX52" s="341"/>
      <c r="AY52" s="341"/>
      <c r="AZ52" s="341"/>
      <c r="BA52" s="341"/>
      <c r="BB52" s="341"/>
      <c r="BC52" s="341"/>
      <c r="BD52" s="341"/>
      <c r="BE52" s="341"/>
      <c r="BF52" s="341"/>
      <c r="BG52" s="341"/>
      <c r="BH52" s="341"/>
      <c r="BI52" s="341"/>
      <c r="BJ52" s="341"/>
      <c r="BK52" s="341"/>
      <c r="BL52" s="342"/>
    </row>
    <row r="53" spans="1:64" ht="12">
      <c r="A53" s="337"/>
      <c r="B53" s="338"/>
      <c r="C53" s="338"/>
      <c r="D53" s="338"/>
      <c r="E53" s="343"/>
      <c r="F53" s="343"/>
      <c r="G53" s="343"/>
      <c r="H53" s="343"/>
      <c r="I53" s="343"/>
      <c r="J53" s="343"/>
      <c r="K53" s="343"/>
      <c r="L53" s="343"/>
      <c r="M53" s="343"/>
      <c r="N53" s="343"/>
      <c r="O53" s="343"/>
      <c r="P53" s="343"/>
      <c r="Q53" s="343"/>
      <c r="R53" s="343"/>
      <c r="S53" s="343"/>
      <c r="T53" s="343"/>
      <c r="U53" s="343"/>
      <c r="V53" s="343"/>
      <c r="W53" s="343"/>
      <c r="X53" s="343"/>
      <c r="Y53" s="343"/>
      <c r="Z53" s="343"/>
      <c r="AA53" s="343"/>
      <c r="AB53" s="343"/>
      <c r="AC53" s="343"/>
      <c r="AD53" s="343"/>
      <c r="AE53" s="344"/>
      <c r="AF53" s="203"/>
      <c r="AH53" s="337"/>
      <c r="AI53" s="338"/>
      <c r="AJ53" s="338"/>
      <c r="AK53" s="338"/>
      <c r="AL53" s="343"/>
      <c r="AM53" s="343"/>
      <c r="AN53" s="343"/>
      <c r="AO53" s="343"/>
      <c r="AP53" s="343"/>
      <c r="AQ53" s="343"/>
      <c r="AR53" s="343"/>
      <c r="AS53" s="343"/>
      <c r="AT53" s="343"/>
      <c r="AU53" s="343"/>
      <c r="AV53" s="343"/>
      <c r="AW53" s="343"/>
      <c r="AX53" s="343"/>
      <c r="AY53" s="343"/>
      <c r="AZ53" s="343"/>
      <c r="BA53" s="343"/>
      <c r="BB53" s="343"/>
      <c r="BC53" s="343"/>
      <c r="BD53" s="343"/>
      <c r="BE53" s="343"/>
      <c r="BF53" s="343"/>
      <c r="BG53" s="343"/>
      <c r="BH53" s="343"/>
      <c r="BI53" s="343"/>
      <c r="BJ53" s="343"/>
      <c r="BK53" s="343"/>
      <c r="BL53" s="344"/>
    </row>
    <row r="54" spans="1:64" ht="12" thickBot="1">
      <c r="A54" s="339"/>
      <c r="B54" s="340"/>
      <c r="C54" s="340"/>
      <c r="D54" s="340"/>
      <c r="E54" s="345"/>
      <c r="F54" s="345"/>
      <c r="G54" s="345"/>
      <c r="H54" s="345"/>
      <c r="I54" s="345"/>
      <c r="J54" s="345"/>
      <c r="K54" s="345"/>
      <c r="L54" s="345"/>
      <c r="M54" s="345"/>
      <c r="N54" s="345"/>
      <c r="O54" s="345"/>
      <c r="P54" s="345"/>
      <c r="Q54" s="345"/>
      <c r="R54" s="345"/>
      <c r="S54" s="345"/>
      <c r="T54" s="345"/>
      <c r="U54" s="345"/>
      <c r="V54" s="345"/>
      <c r="W54" s="345"/>
      <c r="X54" s="345"/>
      <c r="Y54" s="345"/>
      <c r="Z54" s="345"/>
      <c r="AA54" s="345"/>
      <c r="AB54" s="345"/>
      <c r="AC54" s="345"/>
      <c r="AD54" s="345"/>
      <c r="AE54" s="346"/>
      <c r="AF54" s="203"/>
      <c r="AH54" s="339"/>
      <c r="AI54" s="340"/>
      <c r="AJ54" s="340"/>
      <c r="AK54" s="340"/>
      <c r="AL54" s="345"/>
      <c r="AM54" s="345"/>
      <c r="AN54" s="345"/>
      <c r="AO54" s="345"/>
      <c r="AP54" s="345"/>
      <c r="AQ54" s="345"/>
      <c r="AR54" s="345"/>
      <c r="AS54" s="345"/>
      <c r="AT54" s="345"/>
      <c r="AU54" s="345"/>
      <c r="AV54" s="345"/>
      <c r="AW54" s="345"/>
      <c r="AX54" s="345"/>
      <c r="AY54" s="345"/>
      <c r="AZ54" s="345"/>
      <c r="BA54" s="345"/>
      <c r="BB54" s="345"/>
      <c r="BC54" s="345"/>
      <c r="BD54" s="345"/>
      <c r="BE54" s="345"/>
      <c r="BF54" s="345"/>
      <c r="BG54" s="345"/>
      <c r="BH54" s="345"/>
      <c r="BI54" s="345"/>
      <c r="BJ54" s="345"/>
      <c r="BK54" s="345"/>
      <c r="BL54" s="346"/>
    </row>
    <row r="55" spans="1:64" ht="12">
      <c r="A55" s="250"/>
      <c r="B55" s="250"/>
      <c r="C55" s="250"/>
      <c r="D55" s="250"/>
      <c r="E55" s="250"/>
      <c r="F55" s="250"/>
      <c r="G55" s="250"/>
      <c r="H55" s="250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249"/>
      <c r="AA55" s="249"/>
      <c r="AB55" s="249"/>
      <c r="AC55" s="249"/>
      <c r="AD55" s="249"/>
      <c r="AE55" s="249"/>
      <c r="AF55" s="203"/>
      <c r="AH55" s="250"/>
      <c r="AI55" s="250"/>
      <c r="AJ55" s="250"/>
      <c r="AK55" s="250"/>
      <c r="AL55" s="250"/>
      <c r="AM55" s="250"/>
      <c r="AN55" s="250"/>
      <c r="AO55" s="250"/>
      <c r="AP55" s="249"/>
      <c r="AQ55" s="249"/>
      <c r="AR55" s="249"/>
      <c r="AS55" s="249"/>
      <c r="AT55" s="249"/>
      <c r="AU55" s="249"/>
      <c r="AV55" s="249"/>
      <c r="AW55" s="249"/>
      <c r="AX55" s="249"/>
      <c r="AY55" s="249"/>
      <c r="AZ55" s="249"/>
      <c r="BA55" s="249"/>
      <c r="BB55" s="249"/>
      <c r="BC55" s="249"/>
      <c r="BD55" s="249"/>
      <c r="BE55" s="249"/>
      <c r="BF55" s="249"/>
      <c r="BG55" s="249"/>
      <c r="BH55" s="249"/>
      <c r="BI55" s="249"/>
      <c r="BJ55" s="249"/>
      <c r="BK55" s="249"/>
      <c r="BL55" s="249"/>
    </row>
    <row r="56" spans="1:64" ht="12">
      <c r="A56" s="250"/>
      <c r="B56" s="250"/>
      <c r="C56" s="250"/>
      <c r="D56" s="250"/>
      <c r="E56" s="250"/>
      <c r="F56" s="250"/>
      <c r="G56" s="250"/>
      <c r="H56" s="250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/>
      <c r="U56" s="249"/>
      <c r="V56" s="249"/>
      <c r="W56" s="249"/>
      <c r="X56" s="249"/>
      <c r="Y56" s="249"/>
      <c r="Z56" s="249"/>
      <c r="AA56" s="249"/>
      <c r="AB56" s="249"/>
      <c r="AC56" s="249"/>
      <c r="AD56" s="249"/>
      <c r="AE56" s="249"/>
      <c r="AF56" s="203"/>
      <c r="AH56" s="250"/>
      <c r="AI56" s="250"/>
      <c r="AJ56" s="250"/>
      <c r="AK56" s="250"/>
      <c r="AL56" s="250"/>
      <c r="AM56" s="250"/>
      <c r="AN56" s="250"/>
      <c r="AO56" s="250"/>
      <c r="AP56" s="249"/>
      <c r="AQ56" s="249"/>
      <c r="AR56" s="249"/>
      <c r="AS56" s="249"/>
      <c r="AT56" s="249"/>
      <c r="AU56" s="249"/>
      <c r="AV56" s="249"/>
      <c r="AW56" s="249"/>
      <c r="AX56" s="249"/>
      <c r="AY56" s="249"/>
      <c r="AZ56" s="249"/>
      <c r="BA56" s="249"/>
      <c r="BB56" s="249"/>
      <c r="BC56" s="249"/>
      <c r="BD56" s="249"/>
      <c r="BE56" s="249"/>
      <c r="BF56" s="249"/>
      <c r="BG56" s="249"/>
      <c r="BH56" s="249"/>
      <c r="BI56" s="249"/>
      <c r="BJ56" s="249"/>
      <c r="BK56" s="249"/>
      <c r="BL56" s="249"/>
    </row>
    <row r="57" spans="1:64" ht="18.75" customHeight="1">
      <c r="A57" s="251"/>
      <c r="B57" s="251"/>
      <c r="C57" s="251"/>
      <c r="D57" s="251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3"/>
      <c r="W57" s="251"/>
      <c r="X57" s="251"/>
      <c r="Y57" s="251"/>
      <c r="Z57" s="251"/>
      <c r="AA57" s="251"/>
      <c r="AB57" s="251"/>
      <c r="AC57" s="251"/>
      <c r="AD57" s="251"/>
      <c r="AE57" s="251"/>
      <c r="AF57" s="202"/>
      <c r="AH57" s="251"/>
      <c r="AI57" s="251"/>
      <c r="AJ57" s="251"/>
      <c r="AK57" s="251"/>
      <c r="AL57" s="252"/>
      <c r="AM57" s="252"/>
      <c r="AN57" s="252"/>
      <c r="AO57" s="252"/>
      <c r="AP57" s="252"/>
      <c r="AQ57" s="252"/>
      <c r="AR57" s="252"/>
      <c r="AS57" s="252"/>
      <c r="AT57" s="252"/>
      <c r="AU57" s="252"/>
      <c r="AV57" s="252"/>
      <c r="AW57" s="252"/>
      <c r="AX57" s="252"/>
      <c r="AY57" s="252"/>
      <c r="AZ57" s="252"/>
      <c r="BA57" s="252"/>
      <c r="BB57" s="252"/>
      <c r="BC57" s="253"/>
      <c r="BD57" s="251"/>
      <c r="BE57" s="251"/>
      <c r="BF57" s="251"/>
      <c r="BG57" s="251"/>
      <c r="BH57" s="251"/>
      <c r="BI57" s="251"/>
      <c r="BJ57" s="251"/>
      <c r="BK57" s="251"/>
      <c r="BL57" s="251"/>
    </row>
    <row r="58" spans="1:64" ht="18.75" customHeight="1">
      <c r="A58" s="251" t="s">
        <v>293</v>
      </c>
      <c r="B58" s="251"/>
      <c r="C58" s="251"/>
      <c r="D58" s="251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02"/>
      <c r="AH58" s="251" t="s">
        <v>293</v>
      </c>
      <c r="AI58" s="251"/>
      <c r="AJ58" s="251"/>
      <c r="AK58" s="251"/>
      <c r="AL58" s="252"/>
      <c r="AM58" s="252"/>
      <c r="AN58" s="252"/>
      <c r="AO58" s="252"/>
      <c r="AP58" s="252"/>
      <c r="AQ58" s="252"/>
      <c r="AR58" s="252"/>
      <c r="AS58" s="252"/>
      <c r="AT58" s="252"/>
      <c r="AU58" s="252"/>
      <c r="AV58" s="252"/>
      <c r="AW58" s="252"/>
      <c r="AX58" s="252"/>
      <c r="AY58" s="252"/>
      <c r="AZ58" s="252"/>
      <c r="BA58" s="252"/>
      <c r="BB58" s="252"/>
      <c r="BC58" s="251"/>
      <c r="BD58" s="251"/>
      <c r="BE58" s="251"/>
      <c r="BF58" s="251"/>
      <c r="BG58" s="251"/>
      <c r="BH58" s="251"/>
      <c r="BI58" s="251"/>
      <c r="BJ58" s="251"/>
      <c r="BK58" s="251"/>
      <c r="BL58" s="251"/>
    </row>
    <row r="59" spans="1:55" ht="12">
      <c r="A59" s="262" t="s">
        <v>298</v>
      </c>
      <c r="N59" s="204"/>
      <c r="R59" s="204"/>
      <c r="T59" s="204"/>
      <c r="U59" s="204"/>
      <c r="V59" s="204"/>
      <c r="AH59" s="262" t="s">
        <v>298</v>
      </c>
      <c r="AU59" s="204"/>
      <c r="AY59" s="204"/>
      <c r="BA59" s="204"/>
      <c r="BB59" s="204"/>
      <c r="BC59" s="204"/>
    </row>
    <row r="60" spans="1:34" ht="12">
      <c r="A60" s="204"/>
      <c r="AH60" s="204"/>
    </row>
    <row r="61" spans="1:64" ht="9.75" customHeight="1">
      <c r="A61" s="369" t="s">
        <v>297</v>
      </c>
      <c r="B61" s="370"/>
      <c r="C61" s="370"/>
      <c r="D61" s="370"/>
      <c r="E61" s="370"/>
      <c r="F61" s="370"/>
      <c r="G61" s="205" t="s">
        <v>291</v>
      </c>
      <c r="H61" s="206"/>
      <c r="I61" s="206"/>
      <c r="J61" s="206"/>
      <c r="K61" s="206"/>
      <c r="L61" s="206"/>
      <c r="M61" s="207"/>
      <c r="N61" s="363" t="s">
        <v>282</v>
      </c>
      <c r="O61" s="364"/>
      <c r="P61" s="365"/>
      <c r="Q61" s="349"/>
      <c r="R61" s="350"/>
      <c r="S61" s="350"/>
      <c r="T61" s="350"/>
      <c r="U61" s="350"/>
      <c r="V61" s="351"/>
      <c r="W61" s="330" t="s">
        <v>284</v>
      </c>
      <c r="X61" s="331"/>
      <c r="Y61" s="355"/>
      <c r="Z61" s="357"/>
      <c r="AA61" s="358"/>
      <c r="AB61" s="358"/>
      <c r="AC61" s="358"/>
      <c r="AD61" s="358"/>
      <c r="AE61" s="359"/>
      <c r="AH61" s="369" t="s">
        <v>297</v>
      </c>
      <c r="AI61" s="370"/>
      <c r="AJ61" s="370"/>
      <c r="AK61" s="370"/>
      <c r="AL61" s="370"/>
      <c r="AM61" s="370"/>
      <c r="AN61" s="205" t="s">
        <v>291</v>
      </c>
      <c r="AO61" s="206"/>
      <c r="AP61" s="206"/>
      <c r="AQ61" s="206"/>
      <c r="AR61" s="206"/>
      <c r="AS61" s="206"/>
      <c r="AT61" s="207"/>
      <c r="AU61" s="363" t="s">
        <v>282</v>
      </c>
      <c r="AV61" s="364"/>
      <c r="AW61" s="365"/>
      <c r="AX61" s="349"/>
      <c r="AY61" s="350"/>
      <c r="AZ61" s="350"/>
      <c r="BA61" s="350"/>
      <c r="BB61" s="350"/>
      <c r="BC61" s="351"/>
      <c r="BD61" s="330" t="s">
        <v>284</v>
      </c>
      <c r="BE61" s="331"/>
      <c r="BF61" s="355"/>
      <c r="BG61" s="357"/>
      <c r="BH61" s="358"/>
      <c r="BI61" s="358"/>
      <c r="BJ61" s="358"/>
      <c r="BK61" s="358"/>
      <c r="BL61" s="359"/>
    </row>
    <row r="62" spans="1:64" ht="9.75" customHeight="1">
      <c r="A62" s="371"/>
      <c r="B62" s="372"/>
      <c r="C62" s="372"/>
      <c r="D62" s="372"/>
      <c r="E62" s="372"/>
      <c r="F62" s="372"/>
      <c r="G62" s="256"/>
      <c r="H62" s="257"/>
      <c r="I62" s="257"/>
      <c r="J62" s="257"/>
      <c r="K62" s="257"/>
      <c r="L62" s="257"/>
      <c r="M62" s="258"/>
      <c r="N62" s="366"/>
      <c r="O62" s="367"/>
      <c r="P62" s="368"/>
      <c r="Q62" s="352"/>
      <c r="R62" s="353"/>
      <c r="S62" s="353"/>
      <c r="T62" s="353"/>
      <c r="U62" s="353"/>
      <c r="V62" s="354"/>
      <c r="W62" s="382"/>
      <c r="X62" s="383"/>
      <c r="Y62" s="384"/>
      <c r="Z62" s="360"/>
      <c r="AA62" s="361"/>
      <c r="AB62" s="361"/>
      <c r="AC62" s="361"/>
      <c r="AD62" s="361"/>
      <c r="AE62" s="362"/>
      <c r="AH62" s="371"/>
      <c r="AI62" s="372"/>
      <c r="AJ62" s="372"/>
      <c r="AK62" s="372"/>
      <c r="AL62" s="372"/>
      <c r="AM62" s="372"/>
      <c r="AN62" s="256"/>
      <c r="AO62" s="257"/>
      <c r="AP62" s="257"/>
      <c r="AQ62" s="257"/>
      <c r="AR62" s="257"/>
      <c r="AS62" s="257"/>
      <c r="AT62" s="258"/>
      <c r="AU62" s="366"/>
      <c r="AV62" s="367"/>
      <c r="AW62" s="368"/>
      <c r="AX62" s="352"/>
      <c r="AY62" s="353"/>
      <c r="AZ62" s="353"/>
      <c r="BA62" s="353"/>
      <c r="BB62" s="353"/>
      <c r="BC62" s="354"/>
      <c r="BD62" s="382"/>
      <c r="BE62" s="383"/>
      <c r="BF62" s="384"/>
      <c r="BG62" s="360"/>
      <c r="BH62" s="361"/>
      <c r="BI62" s="361"/>
      <c r="BJ62" s="361"/>
      <c r="BK62" s="361"/>
      <c r="BL62" s="362"/>
    </row>
    <row r="63" spans="1:64" ht="9.75" customHeight="1">
      <c r="A63" s="371"/>
      <c r="B63" s="372"/>
      <c r="C63" s="372"/>
      <c r="D63" s="372"/>
      <c r="E63" s="372"/>
      <c r="F63" s="372"/>
      <c r="G63" s="256"/>
      <c r="H63" s="257"/>
      <c r="I63" s="257"/>
      <c r="J63" s="257"/>
      <c r="K63" s="257"/>
      <c r="L63" s="257"/>
      <c r="M63" s="258"/>
      <c r="N63" s="363" t="s">
        <v>283</v>
      </c>
      <c r="O63" s="364"/>
      <c r="P63" s="365"/>
      <c r="Q63" s="349"/>
      <c r="R63" s="350"/>
      <c r="S63" s="350"/>
      <c r="T63" s="350"/>
      <c r="U63" s="350"/>
      <c r="V63" s="351"/>
      <c r="W63" s="333"/>
      <c r="X63" s="333"/>
      <c r="Y63" s="333"/>
      <c r="Z63" s="334"/>
      <c r="AA63" s="334"/>
      <c r="AB63" s="334"/>
      <c r="AC63" s="334"/>
      <c r="AD63" s="334"/>
      <c r="AE63" s="334"/>
      <c r="AH63" s="371"/>
      <c r="AI63" s="372"/>
      <c r="AJ63" s="372"/>
      <c r="AK63" s="372"/>
      <c r="AL63" s="372"/>
      <c r="AM63" s="372"/>
      <c r="AN63" s="256"/>
      <c r="AO63" s="257"/>
      <c r="AP63" s="257"/>
      <c r="AQ63" s="257"/>
      <c r="AR63" s="257"/>
      <c r="AS63" s="257"/>
      <c r="AT63" s="258"/>
      <c r="AU63" s="363" t="s">
        <v>283</v>
      </c>
      <c r="AV63" s="364"/>
      <c r="AW63" s="365"/>
      <c r="AX63" s="349"/>
      <c r="AY63" s="350"/>
      <c r="AZ63" s="350"/>
      <c r="BA63" s="350"/>
      <c r="BB63" s="350"/>
      <c r="BC63" s="351"/>
      <c r="BD63" s="333"/>
      <c r="BE63" s="333"/>
      <c r="BF63" s="333"/>
      <c r="BG63" s="334"/>
      <c r="BH63" s="334"/>
      <c r="BI63" s="334"/>
      <c r="BJ63" s="334"/>
      <c r="BK63" s="334"/>
      <c r="BL63" s="334"/>
    </row>
    <row r="64" spans="1:64" ht="9.75" customHeight="1">
      <c r="A64" s="373"/>
      <c r="B64" s="374"/>
      <c r="C64" s="374"/>
      <c r="D64" s="374"/>
      <c r="E64" s="374"/>
      <c r="F64" s="374"/>
      <c r="G64" s="259"/>
      <c r="H64" s="260"/>
      <c r="I64" s="260"/>
      <c r="J64" s="260"/>
      <c r="K64" s="260"/>
      <c r="L64" s="260"/>
      <c r="M64" s="261"/>
      <c r="N64" s="366"/>
      <c r="O64" s="367"/>
      <c r="P64" s="368"/>
      <c r="Q64" s="352"/>
      <c r="R64" s="353"/>
      <c r="S64" s="353"/>
      <c r="T64" s="353"/>
      <c r="U64" s="353"/>
      <c r="V64" s="354"/>
      <c r="W64" s="333"/>
      <c r="X64" s="333"/>
      <c r="Y64" s="333"/>
      <c r="Z64" s="334"/>
      <c r="AA64" s="334"/>
      <c r="AB64" s="334"/>
      <c r="AC64" s="334"/>
      <c r="AD64" s="334"/>
      <c r="AE64" s="334"/>
      <c r="AH64" s="373"/>
      <c r="AI64" s="374"/>
      <c r="AJ64" s="374"/>
      <c r="AK64" s="374"/>
      <c r="AL64" s="374"/>
      <c r="AM64" s="374"/>
      <c r="AN64" s="259"/>
      <c r="AO64" s="260"/>
      <c r="AP64" s="260"/>
      <c r="AQ64" s="260"/>
      <c r="AR64" s="260"/>
      <c r="AS64" s="260"/>
      <c r="AT64" s="261"/>
      <c r="AU64" s="366"/>
      <c r="AV64" s="367"/>
      <c r="AW64" s="368"/>
      <c r="AX64" s="352"/>
      <c r="AY64" s="353"/>
      <c r="AZ64" s="353"/>
      <c r="BA64" s="353"/>
      <c r="BB64" s="353"/>
      <c r="BC64" s="354"/>
      <c r="BD64" s="333"/>
      <c r="BE64" s="333"/>
      <c r="BF64" s="333"/>
      <c r="BG64" s="334"/>
      <c r="BH64" s="334"/>
      <c r="BI64" s="334"/>
      <c r="BJ64" s="334"/>
      <c r="BK64" s="334"/>
      <c r="BL64" s="334"/>
    </row>
    <row r="65" spans="1:64" ht="9.75" customHeight="1">
      <c r="A65" s="369" t="s">
        <v>297</v>
      </c>
      <c r="B65" s="370"/>
      <c r="C65" s="370"/>
      <c r="D65" s="370"/>
      <c r="E65" s="370"/>
      <c r="F65" s="370"/>
      <c r="G65" s="205" t="s">
        <v>291</v>
      </c>
      <c r="H65" s="206"/>
      <c r="I65" s="206"/>
      <c r="J65" s="206"/>
      <c r="K65" s="206"/>
      <c r="L65" s="206"/>
      <c r="M65" s="207"/>
      <c r="N65" s="347" t="s">
        <v>282</v>
      </c>
      <c r="O65" s="348"/>
      <c r="P65" s="348"/>
      <c r="Q65" s="349"/>
      <c r="R65" s="350"/>
      <c r="S65" s="350"/>
      <c r="T65" s="350"/>
      <c r="U65" s="350"/>
      <c r="V65" s="351"/>
      <c r="W65" s="330" t="s">
        <v>284</v>
      </c>
      <c r="X65" s="331"/>
      <c r="Y65" s="355"/>
      <c r="Z65" s="357"/>
      <c r="AA65" s="358"/>
      <c r="AB65" s="358"/>
      <c r="AC65" s="358"/>
      <c r="AD65" s="358"/>
      <c r="AE65" s="359"/>
      <c r="AH65" s="369" t="s">
        <v>297</v>
      </c>
      <c r="AI65" s="370"/>
      <c r="AJ65" s="370"/>
      <c r="AK65" s="370"/>
      <c r="AL65" s="370"/>
      <c r="AM65" s="370"/>
      <c r="AN65" s="205" t="s">
        <v>291</v>
      </c>
      <c r="AO65" s="206"/>
      <c r="AP65" s="206"/>
      <c r="AQ65" s="206"/>
      <c r="AR65" s="206"/>
      <c r="AS65" s="206"/>
      <c r="AT65" s="207"/>
      <c r="AU65" s="347" t="s">
        <v>282</v>
      </c>
      <c r="AV65" s="348"/>
      <c r="AW65" s="348"/>
      <c r="AX65" s="349"/>
      <c r="AY65" s="350"/>
      <c r="AZ65" s="350"/>
      <c r="BA65" s="350"/>
      <c r="BB65" s="350"/>
      <c r="BC65" s="351"/>
      <c r="BD65" s="330" t="s">
        <v>284</v>
      </c>
      <c r="BE65" s="331"/>
      <c r="BF65" s="355"/>
      <c r="BG65" s="357"/>
      <c r="BH65" s="358"/>
      <c r="BI65" s="358"/>
      <c r="BJ65" s="358"/>
      <c r="BK65" s="358"/>
      <c r="BL65" s="359"/>
    </row>
    <row r="66" spans="1:64" ht="9.75" customHeight="1">
      <c r="A66" s="371"/>
      <c r="B66" s="372"/>
      <c r="C66" s="372"/>
      <c r="D66" s="372"/>
      <c r="E66" s="372"/>
      <c r="F66" s="372"/>
      <c r="G66" s="256"/>
      <c r="H66" s="257"/>
      <c r="I66" s="257"/>
      <c r="J66" s="257"/>
      <c r="K66" s="257"/>
      <c r="L66" s="257"/>
      <c r="M66" s="258"/>
      <c r="N66" s="348"/>
      <c r="O66" s="348"/>
      <c r="P66" s="348"/>
      <c r="Q66" s="352"/>
      <c r="R66" s="353"/>
      <c r="S66" s="353"/>
      <c r="T66" s="353"/>
      <c r="U66" s="353"/>
      <c r="V66" s="354"/>
      <c r="W66" s="332"/>
      <c r="X66" s="333"/>
      <c r="Y66" s="356"/>
      <c r="Z66" s="360"/>
      <c r="AA66" s="361"/>
      <c r="AB66" s="361"/>
      <c r="AC66" s="361"/>
      <c r="AD66" s="361"/>
      <c r="AE66" s="362"/>
      <c r="AH66" s="371"/>
      <c r="AI66" s="372"/>
      <c r="AJ66" s="372"/>
      <c r="AK66" s="372"/>
      <c r="AL66" s="372"/>
      <c r="AM66" s="372"/>
      <c r="AN66" s="256"/>
      <c r="AO66" s="257"/>
      <c r="AP66" s="257"/>
      <c r="AQ66" s="257"/>
      <c r="AR66" s="257"/>
      <c r="AS66" s="257"/>
      <c r="AT66" s="258"/>
      <c r="AU66" s="348"/>
      <c r="AV66" s="348"/>
      <c r="AW66" s="348"/>
      <c r="AX66" s="352"/>
      <c r="AY66" s="353"/>
      <c r="AZ66" s="353"/>
      <c r="BA66" s="353"/>
      <c r="BB66" s="353"/>
      <c r="BC66" s="354"/>
      <c r="BD66" s="332"/>
      <c r="BE66" s="333"/>
      <c r="BF66" s="356"/>
      <c r="BG66" s="360"/>
      <c r="BH66" s="361"/>
      <c r="BI66" s="361"/>
      <c r="BJ66" s="361"/>
      <c r="BK66" s="361"/>
      <c r="BL66" s="362"/>
    </row>
    <row r="67" spans="1:64" ht="9.75" customHeight="1">
      <c r="A67" s="371"/>
      <c r="B67" s="372"/>
      <c r="C67" s="372"/>
      <c r="D67" s="372"/>
      <c r="E67" s="372"/>
      <c r="F67" s="372"/>
      <c r="G67" s="256"/>
      <c r="H67" s="257"/>
      <c r="I67" s="257"/>
      <c r="J67" s="257"/>
      <c r="K67" s="257"/>
      <c r="L67" s="257"/>
      <c r="M67" s="258"/>
      <c r="N67" s="347" t="s">
        <v>283</v>
      </c>
      <c r="O67" s="348"/>
      <c r="P67" s="348"/>
      <c r="Q67" s="349"/>
      <c r="R67" s="350"/>
      <c r="S67" s="350"/>
      <c r="T67" s="350"/>
      <c r="U67" s="350"/>
      <c r="V67" s="350"/>
      <c r="W67" s="330"/>
      <c r="X67" s="331"/>
      <c r="Y67" s="331"/>
      <c r="Z67" s="334"/>
      <c r="AA67" s="334"/>
      <c r="AB67" s="334"/>
      <c r="AC67" s="334"/>
      <c r="AD67" s="334"/>
      <c r="AE67" s="334"/>
      <c r="AH67" s="371"/>
      <c r="AI67" s="372"/>
      <c r="AJ67" s="372"/>
      <c r="AK67" s="372"/>
      <c r="AL67" s="372"/>
      <c r="AM67" s="372"/>
      <c r="AN67" s="256"/>
      <c r="AO67" s="257"/>
      <c r="AP67" s="257"/>
      <c r="AQ67" s="257"/>
      <c r="AR67" s="257"/>
      <c r="AS67" s="257"/>
      <c r="AT67" s="258"/>
      <c r="AU67" s="347" t="s">
        <v>283</v>
      </c>
      <c r="AV67" s="348"/>
      <c r="AW67" s="348"/>
      <c r="AX67" s="349"/>
      <c r="AY67" s="350"/>
      <c r="AZ67" s="350"/>
      <c r="BA67" s="350"/>
      <c r="BB67" s="350"/>
      <c r="BC67" s="350"/>
      <c r="BD67" s="330"/>
      <c r="BE67" s="331"/>
      <c r="BF67" s="331"/>
      <c r="BG67" s="334"/>
      <c r="BH67" s="334"/>
      <c r="BI67" s="334"/>
      <c r="BJ67" s="334"/>
      <c r="BK67" s="334"/>
      <c r="BL67" s="334"/>
    </row>
    <row r="68" spans="1:64" ht="9.75" customHeight="1">
      <c r="A68" s="373"/>
      <c r="B68" s="374"/>
      <c r="C68" s="374"/>
      <c r="D68" s="374"/>
      <c r="E68" s="374"/>
      <c r="F68" s="374"/>
      <c r="G68" s="259"/>
      <c r="H68" s="260"/>
      <c r="I68" s="260"/>
      <c r="J68" s="260"/>
      <c r="K68" s="260"/>
      <c r="L68" s="260"/>
      <c r="M68" s="261"/>
      <c r="N68" s="348"/>
      <c r="O68" s="348"/>
      <c r="P68" s="348"/>
      <c r="Q68" s="352"/>
      <c r="R68" s="353"/>
      <c r="S68" s="353"/>
      <c r="T68" s="353"/>
      <c r="U68" s="353"/>
      <c r="V68" s="353"/>
      <c r="W68" s="332"/>
      <c r="X68" s="333"/>
      <c r="Y68" s="333"/>
      <c r="Z68" s="334"/>
      <c r="AA68" s="334"/>
      <c r="AB68" s="334"/>
      <c r="AC68" s="334"/>
      <c r="AD68" s="334"/>
      <c r="AE68" s="334"/>
      <c r="AH68" s="373"/>
      <c r="AI68" s="374"/>
      <c r="AJ68" s="374"/>
      <c r="AK68" s="374"/>
      <c r="AL68" s="374"/>
      <c r="AM68" s="374"/>
      <c r="AN68" s="259"/>
      <c r="AO68" s="260"/>
      <c r="AP68" s="260"/>
      <c r="AQ68" s="260"/>
      <c r="AR68" s="260"/>
      <c r="AS68" s="260"/>
      <c r="AT68" s="261"/>
      <c r="AU68" s="348"/>
      <c r="AV68" s="348"/>
      <c r="AW68" s="348"/>
      <c r="AX68" s="352"/>
      <c r="AY68" s="353"/>
      <c r="AZ68" s="353"/>
      <c r="BA68" s="353"/>
      <c r="BB68" s="353"/>
      <c r="BC68" s="353"/>
      <c r="BD68" s="332"/>
      <c r="BE68" s="333"/>
      <c r="BF68" s="333"/>
      <c r="BG68" s="334"/>
      <c r="BH68" s="334"/>
      <c r="BI68" s="334"/>
      <c r="BJ68" s="334"/>
      <c r="BK68" s="334"/>
      <c r="BL68" s="334"/>
    </row>
    <row r="69" spans="1:64" ht="18.75" customHeight="1">
      <c r="A69" s="208"/>
      <c r="B69" s="208"/>
      <c r="AF69" s="209"/>
      <c r="AG69" s="210"/>
      <c r="BK69" s="208"/>
      <c r="BL69" s="208"/>
    </row>
    <row r="70" spans="1:64" ht="18.75" customHeight="1">
      <c r="A70" s="211"/>
      <c r="B70" s="211"/>
      <c r="AF70" s="212"/>
      <c r="AG70" s="213"/>
      <c r="BK70" s="211"/>
      <c r="BL70" s="211"/>
    </row>
    <row r="71" spans="1:64" ht="18.75" customHeight="1" thickBot="1">
      <c r="A71" s="254" t="s">
        <v>308</v>
      </c>
      <c r="B71" s="251"/>
      <c r="C71" s="251"/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5"/>
      <c r="Z71" s="251"/>
      <c r="AA71" s="251"/>
      <c r="AB71" s="255" t="s">
        <v>277</v>
      </c>
      <c r="AC71" s="251"/>
      <c r="AD71" s="251"/>
      <c r="AE71" s="251"/>
      <c r="AF71" s="214"/>
      <c r="AH71" s="254" t="s">
        <v>308</v>
      </c>
      <c r="AI71" s="251"/>
      <c r="AJ71" s="251"/>
      <c r="AK71" s="251"/>
      <c r="AL71" s="251"/>
      <c r="AM71" s="251"/>
      <c r="AN71" s="251"/>
      <c r="AO71" s="251"/>
      <c r="AP71" s="251"/>
      <c r="AQ71" s="251"/>
      <c r="AR71" s="251"/>
      <c r="AS71" s="251"/>
      <c r="AT71" s="251"/>
      <c r="AU71" s="251"/>
      <c r="AV71" s="251"/>
      <c r="AW71" s="251"/>
      <c r="AX71" s="251"/>
      <c r="AY71" s="251"/>
      <c r="AZ71" s="251"/>
      <c r="BA71" s="251"/>
      <c r="BB71" s="251"/>
      <c r="BC71" s="251"/>
      <c r="BD71" s="251"/>
      <c r="BE71" s="251"/>
      <c r="BF71" s="255"/>
      <c r="BG71" s="251"/>
      <c r="BH71" s="251"/>
      <c r="BI71" s="255" t="s">
        <v>277</v>
      </c>
      <c r="BJ71" s="251"/>
      <c r="BK71" s="251"/>
      <c r="BL71" s="251"/>
    </row>
    <row r="72" spans="1:64" ht="18.75" customHeight="1">
      <c r="A72" s="388" t="s">
        <v>278</v>
      </c>
      <c r="B72" s="389"/>
      <c r="C72" s="389"/>
      <c r="D72" s="389"/>
      <c r="E72" s="391" t="s">
        <v>245</v>
      </c>
      <c r="F72" s="391"/>
      <c r="G72" s="391"/>
      <c r="H72" s="391"/>
      <c r="I72" s="393"/>
      <c r="J72" s="394"/>
      <c r="K72" s="394"/>
      <c r="L72" s="394"/>
      <c r="M72" s="394"/>
      <c r="N72" s="394"/>
      <c r="O72" s="394"/>
      <c r="P72" s="394"/>
      <c r="Q72" s="394"/>
      <c r="R72" s="394"/>
      <c r="S72" s="394"/>
      <c r="T72" s="394"/>
      <c r="U72" s="394"/>
      <c r="V72" s="394"/>
      <c r="W72" s="394"/>
      <c r="X72" s="394"/>
      <c r="Y72" s="394"/>
      <c r="Z72" s="394"/>
      <c r="AA72" s="394"/>
      <c r="AB72" s="394"/>
      <c r="AC72" s="394"/>
      <c r="AD72" s="394"/>
      <c r="AE72" s="395"/>
      <c r="AF72" s="200"/>
      <c r="AG72" s="201"/>
      <c r="AH72" s="388" t="s">
        <v>278</v>
      </c>
      <c r="AI72" s="389"/>
      <c r="AJ72" s="389"/>
      <c r="AK72" s="389"/>
      <c r="AL72" s="391" t="s">
        <v>245</v>
      </c>
      <c r="AM72" s="391"/>
      <c r="AN72" s="391"/>
      <c r="AO72" s="391"/>
      <c r="AP72" s="393"/>
      <c r="AQ72" s="394"/>
      <c r="AR72" s="394"/>
      <c r="AS72" s="394"/>
      <c r="AT72" s="394"/>
      <c r="AU72" s="394"/>
      <c r="AV72" s="394"/>
      <c r="AW72" s="394"/>
      <c r="AX72" s="394"/>
      <c r="AY72" s="394"/>
      <c r="AZ72" s="394"/>
      <c r="BA72" s="394"/>
      <c r="BB72" s="394"/>
      <c r="BC72" s="394"/>
      <c r="BD72" s="394"/>
      <c r="BE72" s="394"/>
      <c r="BF72" s="394"/>
      <c r="BG72" s="394"/>
      <c r="BH72" s="394"/>
      <c r="BI72" s="394"/>
      <c r="BJ72" s="394"/>
      <c r="BK72" s="394"/>
      <c r="BL72" s="395"/>
    </row>
    <row r="73" spans="1:64" ht="18.75" customHeight="1">
      <c r="A73" s="390"/>
      <c r="B73" s="375"/>
      <c r="C73" s="375"/>
      <c r="D73" s="375"/>
      <c r="E73" s="392"/>
      <c r="F73" s="392"/>
      <c r="G73" s="392"/>
      <c r="H73" s="392"/>
      <c r="I73" s="396"/>
      <c r="J73" s="397"/>
      <c r="K73" s="397"/>
      <c r="L73" s="397"/>
      <c r="M73" s="397"/>
      <c r="N73" s="397"/>
      <c r="O73" s="397"/>
      <c r="P73" s="397"/>
      <c r="Q73" s="397"/>
      <c r="R73" s="397"/>
      <c r="S73" s="397"/>
      <c r="T73" s="397"/>
      <c r="U73" s="397"/>
      <c r="V73" s="397"/>
      <c r="W73" s="397"/>
      <c r="X73" s="397"/>
      <c r="Y73" s="397"/>
      <c r="Z73" s="397"/>
      <c r="AA73" s="397"/>
      <c r="AB73" s="397"/>
      <c r="AC73" s="397"/>
      <c r="AD73" s="397"/>
      <c r="AE73" s="398"/>
      <c r="AF73" s="200"/>
      <c r="AG73" s="201"/>
      <c r="AH73" s="390"/>
      <c r="AI73" s="375"/>
      <c r="AJ73" s="375"/>
      <c r="AK73" s="375"/>
      <c r="AL73" s="392"/>
      <c r="AM73" s="392"/>
      <c r="AN73" s="392"/>
      <c r="AO73" s="392"/>
      <c r="AP73" s="396"/>
      <c r="AQ73" s="397"/>
      <c r="AR73" s="397"/>
      <c r="AS73" s="397"/>
      <c r="AT73" s="397"/>
      <c r="AU73" s="397"/>
      <c r="AV73" s="397"/>
      <c r="AW73" s="397"/>
      <c r="AX73" s="397"/>
      <c r="AY73" s="397"/>
      <c r="AZ73" s="397"/>
      <c r="BA73" s="397"/>
      <c r="BB73" s="397"/>
      <c r="BC73" s="397"/>
      <c r="BD73" s="397"/>
      <c r="BE73" s="397"/>
      <c r="BF73" s="397"/>
      <c r="BG73" s="397"/>
      <c r="BH73" s="397"/>
      <c r="BI73" s="397"/>
      <c r="BJ73" s="397"/>
      <c r="BK73" s="397"/>
      <c r="BL73" s="398"/>
    </row>
    <row r="74" spans="1:64" ht="18.75" customHeight="1">
      <c r="A74" s="385" t="s">
        <v>279</v>
      </c>
      <c r="B74" s="386"/>
      <c r="C74" s="386"/>
      <c r="D74" s="386"/>
      <c r="E74" s="387"/>
      <c r="F74" s="387"/>
      <c r="G74" s="387"/>
      <c r="H74" s="387"/>
      <c r="I74" s="387"/>
      <c r="J74" s="387"/>
      <c r="K74" s="375" t="s">
        <v>280</v>
      </c>
      <c r="L74" s="375"/>
      <c r="M74" s="375"/>
      <c r="N74" s="375"/>
      <c r="O74" s="376" t="str">
        <f>IF(E74="","ﾅﾝﾊﾞｰ入力で選手名自動出力",VLOOKUP(E74,'女子申込入力'!$C$14:$G$53,2,FALSE))</f>
        <v>ﾅﾝﾊﾞｰ入力で選手名自動出力</v>
      </c>
      <c r="P74" s="377"/>
      <c r="Q74" s="377"/>
      <c r="R74" s="377"/>
      <c r="S74" s="377"/>
      <c r="T74" s="377"/>
      <c r="U74" s="377"/>
      <c r="V74" s="377"/>
      <c r="W74" s="377"/>
      <c r="X74" s="377"/>
      <c r="Y74" s="377"/>
      <c r="Z74" s="377"/>
      <c r="AA74" s="377"/>
      <c r="AB74" s="377"/>
      <c r="AC74" s="377"/>
      <c r="AD74" s="377"/>
      <c r="AE74" s="378"/>
      <c r="AF74" s="202"/>
      <c r="AH74" s="385" t="s">
        <v>279</v>
      </c>
      <c r="AI74" s="386"/>
      <c r="AJ74" s="386"/>
      <c r="AK74" s="386"/>
      <c r="AL74" s="387"/>
      <c r="AM74" s="387"/>
      <c r="AN74" s="387"/>
      <c r="AO74" s="387"/>
      <c r="AP74" s="387"/>
      <c r="AQ74" s="387"/>
      <c r="AR74" s="375" t="s">
        <v>280</v>
      </c>
      <c r="AS74" s="375"/>
      <c r="AT74" s="375"/>
      <c r="AU74" s="375"/>
      <c r="AV74" s="376" t="str">
        <f>IF(AL74="","ﾅﾝﾊﾞｰ入力で選手名自動出力",VLOOKUP(AL74,'女子申込入力'!$C$14:$G$53,2,FALSE))</f>
        <v>ﾅﾝﾊﾞｰ入力で選手名自動出力</v>
      </c>
      <c r="AW74" s="377"/>
      <c r="AX74" s="377"/>
      <c r="AY74" s="377"/>
      <c r="AZ74" s="377"/>
      <c r="BA74" s="377"/>
      <c r="BB74" s="377"/>
      <c r="BC74" s="377"/>
      <c r="BD74" s="377"/>
      <c r="BE74" s="377"/>
      <c r="BF74" s="377"/>
      <c r="BG74" s="377"/>
      <c r="BH74" s="377"/>
      <c r="BI74" s="377"/>
      <c r="BJ74" s="377"/>
      <c r="BK74" s="377"/>
      <c r="BL74" s="378"/>
    </row>
    <row r="75" spans="1:64" ht="18.75" customHeight="1">
      <c r="A75" s="385"/>
      <c r="B75" s="386"/>
      <c r="C75" s="386"/>
      <c r="D75" s="386"/>
      <c r="E75" s="387"/>
      <c r="F75" s="387"/>
      <c r="G75" s="387"/>
      <c r="H75" s="387"/>
      <c r="I75" s="387"/>
      <c r="J75" s="387"/>
      <c r="K75" s="375"/>
      <c r="L75" s="375"/>
      <c r="M75" s="375"/>
      <c r="N75" s="375"/>
      <c r="O75" s="379"/>
      <c r="P75" s="380"/>
      <c r="Q75" s="380"/>
      <c r="R75" s="380"/>
      <c r="S75" s="380"/>
      <c r="T75" s="380"/>
      <c r="U75" s="380"/>
      <c r="V75" s="380"/>
      <c r="W75" s="380"/>
      <c r="X75" s="380"/>
      <c r="Y75" s="380"/>
      <c r="Z75" s="380"/>
      <c r="AA75" s="380"/>
      <c r="AB75" s="380"/>
      <c r="AC75" s="380"/>
      <c r="AD75" s="380"/>
      <c r="AE75" s="381"/>
      <c r="AF75" s="202"/>
      <c r="AH75" s="385"/>
      <c r="AI75" s="386"/>
      <c r="AJ75" s="386"/>
      <c r="AK75" s="386"/>
      <c r="AL75" s="387"/>
      <c r="AM75" s="387"/>
      <c r="AN75" s="387"/>
      <c r="AO75" s="387"/>
      <c r="AP75" s="387"/>
      <c r="AQ75" s="387"/>
      <c r="AR75" s="375"/>
      <c r="AS75" s="375"/>
      <c r="AT75" s="375"/>
      <c r="AU75" s="375"/>
      <c r="AV75" s="379"/>
      <c r="AW75" s="380"/>
      <c r="AX75" s="380"/>
      <c r="AY75" s="380"/>
      <c r="AZ75" s="380"/>
      <c r="BA75" s="380"/>
      <c r="BB75" s="380"/>
      <c r="BC75" s="380"/>
      <c r="BD75" s="380"/>
      <c r="BE75" s="380"/>
      <c r="BF75" s="380"/>
      <c r="BG75" s="380"/>
      <c r="BH75" s="380"/>
      <c r="BI75" s="380"/>
      <c r="BJ75" s="380"/>
      <c r="BK75" s="380"/>
      <c r="BL75" s="381"/>
    </row>
    <row r="76" spans="1:64" ht="12" customHeight="1">
      <c r="A76" s="335" t="s">
        <v>281</v>
      </c>
      <c r="B76" s="336"/>
      <c r="C76" s="336"/>
      <c r="D76" s="336"/>
      <c r="E76" s="341">
        <f>IF('女子申込入力'!$H$2="","",'女子申込入力'!$H$2)</f>
      </c>
      <c r="F76" s="341"/>
      <c r="G76" s="341"/>
      <c r="H76" s="341"/>
      <c r="I76" s="341"/>
      <c r="J76" s="341"/>
      <c r="K76" s="341"/>
      <c r="L76" s="341"/>
      <c r="M76" s="341"/>
      <c r="N76" s="341"/>
      <c r="O76" s="341"/>
      <c r="P76" s="341"/>
      <c r="Q76" s="341"/>
      <c r="R76" s="341"/>
      <c r="S76" s="341"/>
      <c r="T76" s="341"/>
      <c r="U76" s="341"/>
      <c r="V76" s="341"/>
      <c r="W76" s="341"/>
      <c r="X76" s="341"/>
      <c r="Y76" s="341"/>
      <c r="Z76" s="341"/>
      <c r="AA76" s="341"/>
      <c r="AB76" s="341"/>
      <c r="AC76" s="341"/>
      <c r="AD76" s="341"/>
      <c r="AE76" s="342"/>
      <c r="AF76" s="203"/>
      <c r="AH76" s="335" t="s">
        <v>281</v>
      </c>
      <c r="AI76" s="336"/>
      <c r="AJ76" s="336"/>
      <c r="AK76" s="336"/>
      <c r="AL76" s="341">
        <f>IF('女子申込入力'!$H$2="","",'女子申込入力'!$H$2)</f>
      </c>
      <c r="AM76" s="341"/>
      <c r="AN76" s="341"/>
      <c r="AO76" s="341"/>
      <c r="AP76" s="341"/>
      <c r="AQ76" s="341"/>
      <c r="AR76" s="341"/>
      <c r="AS76" s="341"/>
      <c r="AT76" s="341"/>
      <c r="AU76" s="341"/>
      <c r="AV76" s="341"/>
      <c r="AW76" s="341"/>
      <c r="AX76" s="341"/>
      <c r="AY76" s="341"/>
      <c r="AZ76" s="341"/>
      <c r="BA76" s="341"/>
      <c r="BB76" s="341"/>
      <c r="BC76" s="341"/>
      <c r="BD76" s="341"/>
      <c r="BE76" s="341"/>
      <c r="BF76" s="341"/>
      <c r="BG76" s="341"/>
      <c r="BH76" s="341"/>
      <c r="BI76" s="341"/>
      <c r="BJ76" s="341"/>
      <c r="BK76" s="341"/>
      <c r="BL76" s="342"/>
    </row>
    <row r="77" spans="1:64" ht="12">
      <c r="A77" s="337"/>
      <c r="B77" s="338"/>
      <c r="C77" s="338"/>
      <c r="D77" s="338"/>
      <c r="E77" s="343"/>
      <c r="F77" s="343"/>
      <c r="G77" s="343"/>
      <c r="H77" s="343"/>
      <c r="I77" s="343"/>
      <c r="J77" s="343"/>
      <c r="K77" s="343"/>
      <c r="L77" s="343"/>
      <c r="M77" s="343"/>
      <c r="N77" s="343"/>
      <c r="O77" s="343"/>
      <c r="P77" s="343"/>
      <c r="Q77" s="343"/>
      <c r="R77" s="343"/>
      <c r="S77" s="343"/>
      <c r="T77" s="343"/>
      <c r="U77" s="343"/>
      <c r="V77" s="343"/>
      <c r="W77" s="343"/>
      <c r="X77" s="343"/>
      <c r="Y77" s="343"/>
      <c r="Z77" s="343"/>
      <c r="AA77" s="343"/>
      <c r="AB77" s="343"/>
      <c r="AC77" s="343"/>
      <c r="AD77" s="343"/>
      <c r="AE77" s="344"/>
      <c r="AF77" s="203"/>
      <c r="AH77" s="337"/>
      <c r="AI77" s="338"/>
      <c r="AJ77" s="338"/>
      <c r="AK77" s="338"/>
      <c r="AL77" s="343"/>
      <c r="AM77" s="343"/>
      <c r="AN77" s="343"/>
      <c r="AO77" s="343"/>
      <c r="AP77" s="343"/>
      <c r="AQ77" s="343"/>
      <c r="AR77" s="343"/>
      <c r="AS77" s="343"/>
      <c r="AT77" s="343"/>
      <c r="AU77" s="343"/>
      <c r="AV77" s="343"/>
      <c r="AW77" s="343"/>
      <c r="AX77" s="343"/>
      <c r="AY77" s="343"/>
      <c r="AZ77" s="343"/>
      <c r="BA77" s="343"/>
      <c r="BB77" s="343"/>
      <c r="BC77" s="343"/>
      <c r="BD77" s="343"/>
      <c r="BE77" s="343"/>
      <c r="BF77" s="343"/>
      <c r="BG77" s="343"/>
      <c r="BH77" s="343"/>
      <c r="BI77" s="343"/>
      <c r="BJ77" s="343"/>
      <c r="BK77" s="343"/>
      <c r="BL77" s="344"/>
    </row>
    <row r="78" spans="1:64" ht="12" thickBot="1">
      <c r="A78" s="339"/>
      <c r="B78" s="340"/>
      <c r="C78" s="340"/>
      <c r="D78" s="340"/>
      <c r="E78" s="345"/>
      <c r="F78" s="345"/>
      <c r="G78" s="345"/>
      <c r="H78" s="345"/>
      <c r="I78" s="345"/>
      <c r="J78" s="345"/>
      <c r="K78" s="345"/>
      <c r="L78" s="345"/>
      <c r="M78" s="345"/>
      <c r="N78" s="345"/>
      <c r="O78" s="345"/>
      <c r="P78" s="345"/>
      <c r="Q78" s="345"/>
      <c r="R78" s="345"/>
      <c r="S78" s="345"/>
      <c r="T78" s="345"/>
      <c r="U78" s="345"/>
      <c r="V78" s="345"/>
      <c r="W78" s="345"/>
      <c r="X78" s="345"/>
      <c r="Y78" s="345"/>
      <c r="Z78" s="345"/>
      <c r="AA78" s="345"/>
      <c r="AB78" s="345"/>
      <c r="AC78" s="345"/>
      <c r="AD78" s="345"/>
      <c r="AE78" s="346"/>
      <c r="AF78" s="203"/>
      <c r="AH78" s="339"/>
      <c r="AI78" s="340"/>
      <c r="AJ78" s="340"/>
      <c r="AK78" s="340"/>
      <c r="AL78" s="345"/>
      <c r="AM78" s="345"/>
      <c r="AN78" s="345"/>
      <c r="AO78" s="345"/>
      <c r="AP78" s="345"/>
      <c r="AQ78" s="345"/>
      <c r="AR78" s="345"/>
      <c r="AS78" s="345"/>
      <c r="AT78" s="345"/>
      <c r="AU78" s="345"/>
      <c r="AV78" s="345"/>
      <c r="AW78" s="345"/>
      <c r="AX78" s="345"/>
      <c r="AY78" s="345"/>
      <c r="AZ78" s="345"/>
      <c r="BA78" s="345"/>
      <c r="BB78" s="345"/>
      <c r="BC78" s="345"/>
      <c r="BD78" s="345"/>
      <c r="BE78" s="345"/>
      <c r="BF78" s="345"/>
      <c r="BG78" s="345"/>
      <c r="BH78" s="345"/>
      <c r="BI78" s="345"/>
      <c r="BJ78" s="345"/>
      <c r="BK78" s="345"/>
      <c r="BL78" s="346"/>
    </row>
    <row r="79" spans="1:64" ht="12">
      <c r="A79" s="250"/>
      <c r="B79" s="250"/>
      <c r="C79" s="250"/>
      <c r="D79" s="250"/>
      <c r="E79" s="250"/>
      <c r="F79" s="250"/>
      <c r="G79" s="250"/>
      <c r="H79" s="250"/>
      <c r="I79" s="249"/>
      <c r="J79" s="249"/>
      <c r="K79" s="249"/>
      <c r="L79" s="249"/>
      <c r="M79" s="249"/>
      <c r="N79" s="249"/>
      <c r="O79" s="249"/>
      <c r="P79" s="249"/>
      <c r="Q79" s="249"/>
      <c r="R79" s="249"/>
      <c r="S79" s="249"/>
      <c r="T79" s="249"/>
      <c r="U79" s="249"/>
      <c r="V79" s="249"/>
      <c r="W79" s="249"/>
      <c r="X79" s="249"/>
      <c r="Y79" s="249"/>
      <c r="Z79" s="249"/>
      <c r="AA79" s="249"/>
      <c r="AB79" s="249"/>
      <c r="AC79" s="249"/>
      <c r="AD79" s="249"/>
      <c r="AE79" s="249"/>
      <c r="AF79" s="203"/>
      <c r="AH79" s="250"/>
      <c r="AI79" s="250"/>
      <c r="AJ79" s="250"/>
      <c r="AK79" s="250"/>
      <c r="AL79" s="250"/>
      <c r="AM79" s="250"/>
      <c r="AN79" s="250"/>
      <c r="AO79" s="250"/>
      <c r="AP79" s="249"/>
      <c r="AQ79" s="249"/>
      <c r="AR79" s="249"/>
      <c r="AS79" s="249"/>
      <c r="AT79" s="249"/>
      <c r="AU79" s="249"/>
      <c r="AV79" s="249"/>
      <c r="AW79" s="249"/>
      <c r="AX79" s="249"/>
      <c r="AY79" s="249"/>
      <c r="AZ79" s="249"/>
      <c r="BA79" s="249"/>
      <c r="BB79" s="249"/>
      <c r="BC79" s="249"/>
      <c r="BD79" s="249"/>
      <c r="BE79" s="249"/>
      <c r="BF79" s="249"/>
      <c r="BG79" s="249"/>
      <c r="BH79" s="249"/>
      <c r="BI79" s="249"/>
      <c r="BJ79" s="249"/>
      <c r="BK79" s="249"/>
      <c r="BL79" s="249"/>
    </row>
    <row r="80" spans="1:64" ht="12">
      <c r="A80" s="250"/>
      <c r="B80" s="250"/>
      <c r="C80" s="250"/>
      <c r="D80" s="250"/>
      <c r="E80" s="250"/>
      <c r="F80" s="250"/>
      <c r="G80" s="250"/>
      <c r="H80" s="250"/>
      <c r="I80" s="249"/>
      <c r="J80" s="249"/>
      <c r="K80" s="249"/>
      <c r="L80" s="249"/>
      <c r="M80" s="249"/>
      <c r="N80" s="249"/>
      <c r="O80" s="249"/>
      <c r="P80" s="249"/>
      <c r="Q80" s="249"/>
      <c r="R80" s="249"/>
      <c r="S80" s="249"/>
      <c r="T80" s="249"/>
      <c r="U80" s="249"/>
      <c r="V80" s="249"/>
      <c r="W80" s="249"/>
      <c r="X80" s="249"/>
      <c r="Y80" s="249"/>
      <c r="Z80" s="249"/>
      <c r="AA80" s="249"/>
      <c r="AB80" s="249"/>
      <c r="AC80" s="249"/>
      <c r="AD80" s="249"/>
      <c r="AE80" s="249"/>
      <c r="AF80" s="203"/>
      <c r="AH80" s="250"/>
      <c r="AI80" s="250"/>
      <c r="AJ80" s="250"/>
      <c r="AK80" s="250"/>
      <c r="AL80" s="250"/>
      <c r="AM80" s="250"/>
      <c r="AN80" s="250"/>
      <c r="AO80" s="250"/>
      <c r="AP80" s="249"/>
      <c r="AQ80" s="249"/>
      <c r="AR80" s="249"/>
      <c r="AS80" s="249"/>
      <c r="AT80" s="249"/>
      <c r="AU80" s="249"/>
      <c r="AV80" s="249"/>
      <c r="AW80" s="249"/>
      <c r="AX80" s="249"/>
      <c r="AY80" s="249"/>
      <c r="AZ80" s="249"/>
      <c r="BA80" s="249"/>
      <c r="BB80" s="249"/>
      <c r="BC80" s="249"/>
      <c r="BD80" s="249"/>
      <c r="BE80" s="249"/>
      <c r="BF80" s="249"/>
      <c r="BG80" s="249"/>
      <c r="BH80" s="249"/>
      <c r="BI80" s="249"/>
      <c r="BJ80" s="249"/>
      <c r="BK80" s="249"/>
      <c r="BL80" s="249"/>
    </row>
    <row r="81" spans="1:64" ht="18.75" customHeight="1">
      <c r="A81" s="251"/>
      <c r="B81" s="251"/>
      <c r="C81" s="251"/>
      <c r="D81" s="251"/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R81" s="252"/>
      <c r="S81" s="252"/>
      <c r="T81" s="252"/>
      <c r="U81" s="252"/>
      <c r="V81" s="253"/>
      <c r="W81" s="251"/>
      <c r="X81" s="251"/>
      <c r="Y81" s="251"/>
      <c r="Z81" s="251"/>
      <c r="AA81" s="251"/>
      <c r="AB81" s="251"/>
      <c r="AC81" s="251"/>
      <c r="AD81" s="251"/>
      <c r="AE81" s="251"/>
      <c r="AF81" s="202"/>
      <c r="AH81" s="251"/>
      <c r="AI81" s="251"/>
      <c r="AJ81" s="251"/>
      <c r="AK81" s="251"/>
      <c r="AL81" s="252"/>
      <c r="AM81" s="252"/>
      <c r="AN81" s="252"/>
      <c r="AO81" s="252"/>
      <c r="AP81" s="252"/>
      <c r="AQ81" s="252"/>
      <c r="AR81" s="252"/>
      <c r="AS81" s="252"/>
      <c r="AT81" s="252"/>
      <c r="AU81" s="252"/>
      <c r="AV81" s="252"/>
      <c r="AW81" s="252"/>
      <c r="AX81" s="252"/>
      <c r="AY81" s="252"/>
      <c r="AZ81" s="252"/>
      <c r="BA81" s="252"/>
      <c r="BB81" s="252"/>
      <c r="BC81" s="253"/>
      <c r="BD81" s="251"/>
      <c r="BE81" s="251"/>
      <c r="BF81" s="251"/>
      <c r="BG81" s="251"/>
      <c r="BH81" s="251"/>
      <c r="BI81" s="251"/>
      <c r="BJ81" s="251"/>
      <c r="BK81" s="251"/>
      <c r="BL81" s="251"/>
    </row>
    <row r="82" spans="1:64" ht="18.75" customHeight="1">
      <c r="A82" s="251" t="s">
        <v>293</v>
      </c>
      <c r="B82" s="251"/>
      <c r="C82" s="251"/>
      <c r="D82" s="251"/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  <c r="R82" s="252"/>
      <c r="S82" s="252"/>
      <c r="T82" s="252"/>
      <c r="U82" s="252"/>
      <c r="V82" s="251"/>
      <c r="W82" s="251"/>
      <c r="X82" s="251"/>
      <c r="Y82" s="251"/>
      <c r="Z82" s="251"/>
      <c r="AA82" s="251"/>
      <c r="AB82" s="251"/>
      <c r="AC82" s="251"/>
      <c r="AD82" s="251"/>
      <c r="AE82" s="251"/>
      <c r="AF82" s="202"/>
      <c r="AH82" s="251" t="s">
        <v>293</v>
      </c>
      <c r="AI82" s="251"/>
      <c r="AJ82" s="251"/>
      <c r="AK82" s="251"/>
      <c r="AL82" s="252"/>
      <c r="AM82" s="252"/>
      <c r="AN82" s="252"/>
      <c r="AO82" s="252"/>
      <c r="AP82" s="252"/>
      <c r="AQ82" s="252"/>
      <c r="AR82" s="252"/>
      <c r="AS82" s="252"/>
      <c r="AT82" s="252"/>
      <c r="AU82" s="252"/>
      <c r="AV82" s="252"/>
      <c r="AW82" s="252"/>
      <c r="AX82" s="252"/>
      <c r="AY82" s="252"/>
      <c r="AZ82" s="252"/>
      <c r="BA82" s="252"/>
      <c r="BB82" s="252"/>
      <c r="BC82" s="251"/>
      <c r="BD82" s="251"/>
      <c r="BE82" s="251"/>
      <c r="BF82" s="251"/>
      <c r="BG82" s="251"/>
      <c r="BH82" s="251"/>
      <c r="BI82" s="251"/>
      <c r="BJ82" s="251"/>
      <c r="BK82" s="251"/>
      <c r="BL82" s="251"/>
    </row>
    <row r="83" spans="1:55" ht="12">
      <c r="A83" s="262" t="s">
        <v>298</v>
      </c>
      <c r="N83" s="204"/>
      <c r="R83" s="204"/>
      <c r="T83" s="204"/>
      <c r="U83" s="204"/>
      <c r="V83" s="204"/>
      <c r="AH83" s="262" t="s">
        <v>298</v>
      </c>
      <c r="AU83" s="204"/>
      <c r="AY83" s="204"/>
      <c r="BA83" s="204"/>
      <c r="BB83" s="204"/>
      <c r="BC83" s="204"/>
    </row>
    <row r="84" spans="1:34" ht="12">
      <c r="A84" s="204"/>
      <c r="AH84" s="204"/>
    </row>
    <row r="85" spans="1:64" ht="9.75" customHeight="1">
      <c r="A85" s="369" t="s">
        <v>297</v>
      </c>
      <c r="B85" s="370"/>
      <c r="C85" s="370"/>
      <c r="D85" s="370"/>
      <c r="E85" s="370"/>
      <c r="F85" s="370"/>
      <c r="G85" s="205" t="s">
        <v>291</v>
      </c>
      <c r="H85" s="206"/>
      <c r="I85" s="206"/>
      <c r="J85" s="206"/>
      <c r="K85" s="206"/>
      <c r="L85" s="206"/>
      <c r="M85" s="207"/>
      <c r="N85" s="363" t="s">
        <v>282</v>
      </c>
      <c r="O85" s="364"/>
      <c r="P85" s="365"/>
      <c r="Q85" s="349"/>
      <c r="R85" s="350"/>
      <c r="S85" s="350"/>
      <c r="T85" s="350"/>
      <c r="U85" s="350"/>
      <c r="V85" s="351"/>
      <c r="W85" s="330" t="s">
        <v>284</v>
      </c>
      <c r="X85" s="331"/>
      <c r="Y85" s="355"/>
      <c r="Z85" s="357"/>
      <c r="AA85" s="358"/>
      <c r="AB85" s="358"/>
      <c r="AC85" s="358"/>
      <c r="AD85" s="358"/>
      <c r="AE85" s="359"/>
      <c r="AH85" s="369" t="s">
        <v>297</v>
      </c>
      <c r="AI85" s="370"/>
      <c r="AJ85" s="370"/>
      <c r="AK85" s="370"/>
      <c r="AL85" s="370"/>
      <c r="AM85" s="370"/>
      <c r="AN85" s="205" t="s">
        <v>291</v>
      </c>
      <c r="AO85" s="206"/>
      <c r="AP85" s="206"/>
      <c r="AQ85" s="206"/>
      <c r="AR85" s="206"/>
      <c r="AS85" s="206"/>
      <c r="AT85" s="207"/>
      <c r="AU85" s="363" t="s">
        <v>282</v>
      </c>
      <c r="AV85" s="364"/>
      <c r="AW85" s="365"/>
      <c r="AX85" s="349"/>
      <c r="AY85" s="350"/>
      <c r="AZ85" s="350"/>
      <c r="BA85" s="350"/>
      <c r="BB85" s="350"/>
      <c r="BC85" s="351"/>
      <c r="BD85" s="330" t="s">
        <v>284</v>
      </c>
      <c r="BE85" s="331"/>
      <c r="BF85" s="355"/>
      <c r="BG85" s="357"/>
      <c r="BH85" s="358"/>
      <c r="BI85" s="358"/>
      <c r="BJ85" s="358"/>
      <c r="BK85" s="358"/>
      <c r="BL85" s="359"/>
    </row>
    <row r="86" spans="1:64" ht="9.75" customHeight="1">
      <c r="A86" s="371"/>
      <c r="B86" s="372"/>
      <c r="C86" s="372"/>
      <c r="D86" s="372"/>
      <c r="E86" s="372"/>
      <c r="F86" s="372"/>
      <c r="G86" s="256"/>
      <c r="H86" s="257"/>
      <c r="I86" s="257"/>
      <c r="J86" s="257"/>
      <c r="K86" s="257"/>
      <c r="L86" s="257"/>
      <c r="M86" s="258"/>
      <c r="N86" s="366"/>
      <c r="O86" s="367"/>
      <c r="P86" s="368"/>
      <c r="Q86" s="352"/>
      <c r="R86" s="353"/>
      <c r="S86" s="353"/>
      <c r="T86" s="353"/>
      <c r="U86" s="353"/>
      <c r="V86" s="354"/>
      <c r="W86" s="382"/>
      <c r="X86" s="383"/>
      <c r="Y86" s="384"/>
      <c r="Z86" s="360"/>
      <c r="AA86" s="361"/>
      <c r="AB86" s="361"/>
      <c r="AC86" s="361"/>
      <c r="AD86" s="361"/>
      <c r="AE86" s="362"/>
      <c r="AH86" s="371"/>
      <c r="AI86" s="372"/>
      <c r="AJ86" s="372"/>
      <c r="AK86" s="372"/>
      <c r="AL86" s="372"/>
      <c r="AM86" s="372"/>
      <c r="AN86" s="256"/>
      <c r="AO86" s="257"/>
      <c r="AP86" s="257"/>
      <c r="AQ86" s="257"/>
      <c r="AR86" s="257"/>
      <c r="AS86" s="257"/>
      <c r="AT86" s="258"/>
      <c r="AU86" s="366"/>
      <c r="AV86" s="367"/>
      <c r="AW86" s="368"/>
      <c r="AX86" s="352"/>
      <c r="AY86" s="353"/>
      <c r="AZ86" s="353"/>
      <c r="BA86" s="353"/>
      <c r="BB86" s="353"/>
      <c r="BC86" s="354"/>
      <c r="BD86" s="382"/>
      <c r="BE86" s="383"/>
      <c r="BF86" s="384"/>
      <c r="BG86" s="360"/>
      <c r="BH86" s="361"/>
      <c r="BI86" s="361"/>
      <c r="BJ86" s="361"/>
      <c r="BK86" s="361"/>
      <c r="BL86" s="362"/>
    </row>
    <row r="87" spans="1:64" ht="9.75" customHeight="1">
      <c r="A87" s="371"/>
      <c r="B87" s="372"/>
      <c r="C87" s="372"/>
      <c r="D87" s="372"/>
      <c r="E87" s="372"/>
      <c r="F87" s="372"/>
      <c r="G87" s="256"/>
      <c r="H87" s="257"/>
      <c r="I87" s="257"/>
      <c r="J87" s="257"/>
      <c r="K87" s="257"/>
      <c r="L87" s="257"/>
      <c r="M87" s="258"/>
      <c r="N87" s="363" t="s">
        <v>283</v>
      </c>
      <c r="O87" s="364"/>
      <c r="P87" s="365"/>
      <c r="Q87" s="349"/>
      <c r="R87" s="350"/>
      <c r="S87" s="350"/>
      <c r="T87" s="350"/>
      <c r="U87" s="350"/>
      <c r="V87" s="351"/>
      <c r="W87" s="333"/>
      <c r="X87" s="333"/>
      <c r="Y87" s="333"/>
      <c r="Z87" s="334"/>
      <c r="AA87" s="334"/>
      <c r="AB87" s="334"/>
      <c r="AC87" s="334"/>
      <c r="AD87" s="334"/>
      <c r="AE87" s="334"/>
      <c r="AH87" s="371"/>
      <c r="AI87" s="372"/>
      <c r="AJ87" s="372"/>
      <c r="AK87" s="372"/>
      <c r="AL87" s="372"/>
      <c r="AM87" s="372"/>
      <c r="AN87" s="256"/>
      <c r="AO87" s="257"/>
      <c r="AP87" s="257"/>
      <c r="AQ87" s="257"/>
      <c r="AR87" s="257"/>
      <c r="AS87" s="257"/>
      <c r="AT87" s="258"/>
      <c r="AU87" s="363" t="s">
        <v>283</v>
      </c>
      <c r="AV87" s="364"/>
      <c r="AW87" s="365"/>
      <c r="AX87" s="349"/>
      <c r="AY87" s="350"/>
      <c r="AZ87" s="350"/>
      <c r="BA87" s="350"/>
      <c r="BB87" s="350"/>
      <c r="BC87" s="351"/>
      <c r="BD87" s="333"/>
      <c r="BE87" s="333"/>
      <c r="BF87" s="333"/>
      <c r="BG87" s="334"/>
      <c r="BH87" s="334"/>
      <c r="BI87" s="334"/>
      <c r="BJ87" s="334"/>
      <c r="BK87" s="334"/>
      <c r="BL87" s="334"/>
    </row>
    <row r="88" spans="1:64" ht="9.75" customHeight="1">
      <c r="A88" s="373"/>
      <c r="B88" s="374"/>
      <c r="C88" s="374"/>
      <c r="D88" s="374"/>
      <c r="E88" s="374"/>
      <c r="F88" s="374"/>
      <c r="G88" s="259"/>
      <c r="H88" s="260"/>
      <c r="I88" s="260"/>
      <c r="J88" s="260"/>
      <c r="K88" s="260"/>
      <c r="L88" s="260"/>
      <c r="M88" s="261"/>
      <c r="N88" s="366"/>
      <c r="O88" s="367"/>
      <c r="P88" s="368"/>
      <c r="Q88" s="352"/>
      <c r="R88" s="353"/>
      <c r="S88" s="353"/>
      <c r="T88" s="353"/>
      <c r="U88" s="353"/>
      <c r="V88" s="354"/>
      <c r="W88" s="333"/>
      <c r="X88" s="333"/>
      <c r="Y88" s="333"/>
      <c r="Z88" s="334"/>
      <c r="AA88" s="334"/>
      <c r="AB88" s="334"/>
      <c r="AC88" s="334"/>
      <c r="AD88" s="334"/>
      <c r="AE88" s="334"/>
      <c r="AH88" s="373"/>
      <c r="AI88" s="374"/>
      <c r="AJ88" s="374"/>
      <c r="AK88" s="374"/>
      <c r="AL88" s="374"/>
      <c r="AM88" s="374"/>
      <c r="AN88" s="259"/>
      <c r="AO88" s="260"/>
      <c r="AP88" s="260"/>
      <c r="AQ88" s="260"/>
      <c r="AR88" s="260"/>
      <c r="AS88" s="260"/>
      <c r="AT88" s="261"/>
      <c r="AU88" s="366"/>
      <c r="AV88" s="367"/>
      <c r="AW88" s="368"/>
      <c r="AX88" s="352"/>
      <c r="AY88" s="353"/>
      <c r="AZ88" s="353"/>
      <c r="BA88" s="353"/>
      <c r="BB88" s="353"/>
      <c r="BC88" s="354"/>
      <c r="BD88" s="333"/>
      <c r="BE88" s="333"/>
      <c r="BF88" s="333"/>
      <c r="BG88" s="334"/>
      <c r="BH88" s="334"/>
      <c r="BI88" s="334"/>
      <c r="BJ88" s="334"/>
      <c r="BK88" s="334"/>
      <c r="BL88" s="334"/>
    </row>
    <row r="89" spans="1:64" ht="9.75" customHeight="1">
      <c r="A89" s="369" t="s">
        <v>297</v>
      </c>
      <c r="B89" s="370"/>
      <c r="C89" s="370"/>
      <c r="D89" s="370"/>
      <c r="E89" s="370"/>
      <c r="F89" s="370"/>
      <c r="G89" s="205" t="s">
        <v>291</v>
      </c>
      <c r="H89" s="206"/>
      <c r="I89" s="206"/>
      <c r="J89" s="206"/>
      <c r="K89" s="206"/>
      <c r="L89" s="206"/>
      <c r="M89" s="207"/>
      <c r="N89" s="347" t="s">
        <v>282</v>
      </c>
      <c r="O89" s="348"/>
      <c r="P89" s="348"/>
      <c r="Q89" s="349"/>
      <c r="R89" s="350"/>
      <c r="S89" s="350"/>
      <c r="T89" s="350"/>
      <c r="U89" s="350"/>
      <c r="V89" s="351"/>
      <c r="W89" s="330" t="s">
        <v>284</v>
      </c>
      <c r="X89" s="331"/>
      <c r="Y89" s="355"/>
      <c r="Z89" s="357"/>
      <c r="AA89" s="358"/>
      <c r="AB89" s="358"/>
      <c r="AC89" s="358"/>
      <c r="AD89" s="358"/>
      <c r="AE89" s="359"/>
      <c r="AH89" s="369" t="s">
        <v>297</v>
      </c>
      <c r="AI89" s="370"/>
      <c r="AJ89" s="370"/>
      <c r="AK89" s="370"/>
      <c r="AL89" s="370"/>
      <c r="AM89" s="370"/>
      <c r="AN89" s="205" t="s">
        <v>291</v>
      </c>
      <c r="AO89" s="206"/>
      <c r="AP89" s="206"/>
      <c r="AQ89" s="206"/>
      <c r="AR89" s="206"/>
      <c r="AS89" s="206"/>
      <c r="AT89" s="207"/>
      <c r="AU89" s="347" t="s">
        <v>282</v>
      </c>
      <c r="AV89" s="348"/>
      <c r="AW89" s="348"/>
      <c r="AX89" s="349"/>
      <c r="AY89" s="350"/>
      <c r="AZ89" s="350"/>
      <c r="BA89" s="350"/>
      <c r="BB89" s="350"/>
      <c r="BC89" s="351"/>
      <c r="BD89" s="330" t="s">
        <v>284</v>
      </c>
      <c r="BE89" s="331"/>
      <c r="BF89" s="355"/>
      <c r="BG89" s="357"/>
      <c r="BH89" s="358"/>
      <c r="BI89" s="358"/>
      <c r="BJ89" s="358"/>
      <c r="BK89" s="358"/>
      <c r="BL89" s="359"/>
    </row>
    <row r="90" spans="1:64" ht="9.75" customHeight="1">
      <c r="A90" s="371"/>
      <c r="B90" s="372"/>
      <c r="C90" s="372"/>
      <c r="D90" s="372"/>
      <c r="E90" s="372"/>
      <c r="F90" s="372"/>
      <c r="G90" s="256"/>
      <c r="H90" s="257"/>
      <c r="I90" s="257"/>
      <c r="J90" s="257"/>
      <c r="K90" s="257"/>
      <c r="L90" s="257"/>
      <c r="M90" s="258"/>
      <c r="N90" s="348"/>
      <c r="O90" s="348"/>
      <c r="P90" s="348"/>
      <c r="Q90" s="352"/>
      <c r="R90" s="353"/>
      <c r="S90" s="353"/>
      <c r="T90" s="353"/>
      <c r="U90" s="353"/>
      <c r="V90" s="354"/>
      <c r="W90" s="332"/>
      <c r="X90" s="333"/>
      <c r="Y90" s="356"/>
      <c r="Z90" s="360"/>
      <c r="AA90" s="361"/>
      <c r="AB90" s="361"/>
      <c r="AC90" s="361"/>
      <c r="AD90" s="361"/>
      <c r="AE90" s="362"/>
      <c r="AH90" s="371"/>
      <c r="AI90" s="372"/>
      <c r="AJ90" s="372"/>
      <c r="AK90" s="372"/>
      <c r="AL90" s="372"/>
      <c r="AM90" s="372"/>
      <c r="AN90" s="256"/>
      <c r="AO90" s="257"/>
      <c r="AP90" s="257"/>
      <c r="AQ90" s="257"/>
      <c r="AR90" s="257"/>
      <c r="AS90" s="257"/>
      <c r="AT90" s="258"/>
      <c r="AU90" s="348"/>
      <c r="AV90" s="348"/>
      <c r="AW90" s="348"/>
      <c r="AX90" s="352"/>
      <c r="AY90" s="353"/>
      <c r="AZ90" s="353"/>
      <c r="BA90" s="353"/>
      <c r="BB90" s="353"/>
      <c r="BC90" s="354"/>
      <c r="BD90" s="332"/>
      <c r="BE90" s="333"/>
      <c r="BF90" s="356"/>
      <c r="BG90" s="360"/>
      <c r="BH90" s="361"/>
      <c r="BI90" s="361"/>
      <c r="BJ90" s="361"/>
      <c r="BK90" s="361"/>
      <c r="BL90" s="362"/>
    </row>
    <row r="91" spans="1:64" ht="9.75" customHeight="1">
      <c r="A91" s="371"/>
      <c r="B91" s="372"/>
      <c r="C91" s="372"/>
      <c r="D91" s="372"/>
      <c r="E91" s="372"/>
      <c r="F91" s="372"/>
      <c r="G91" s="256"/>
      <c r="H91" s="257"/>
      <c r="I91" s="257"/>
      <c r="J91" s="257"/>
      <c r="K91" s="257"/>
      <c r="L91" s="257"/>
      <c r="M91" s="258"/>
      <c r="N91" s="347" t="s">
        <v>283</v>
      </c>
      <c r="O91" s="348"/>
      <c r="P91" s="348"/>
      <c r="Q91" s="349"/>
      <c r="R91" s="350"/>
      <c r="S91" s="350"/>
      <c r="T91" s="350"/>
      <c r="U91" s="350"/>
      <c r="V91" s="350"/>
      <c r="W91" s="330"/>
      <c r="X91" s="331"/>
      <c r="Y91" s="331"/>
      <c r="Z91" s="334"/>
      <c r="AA91" s="334"/>
      <c r="AB91" s="334"/>
      <c r="AC91" s="334"/>
      <c r="AD91" s="334"/>
      <c r="AE91" s="334"/>
      <c r="AF91" s="215"/>
      <c r="AG91" s="216"/>
      <c r="AH91" s="371"/>
      <c r="AI91" s="372"/>
      <c r="AJ91" s="372"/>
      <c r="AK91" s="372"/>
      <c r="AL91" s="372"/>
      <c r="AM91" s="372"/>
      <c r="AN91" s="256"/>
      <c r="AO91" s="257"/>
      <c r="AP91" s="257"/>
      <c r="AQ91" s="257"/>
      <c r="AR91" s="257"/>
      <c r="AS91" s="257"/>
      <c r="AT91" s="258"/>
      <c r="AU91" s="347" t="s">
        <v>283</v>
      </c>
      <c r="AV91" s="348"/>
      <c r="AW91" s="348"/>
      <c r="AX91" s="349"/>
      <c r="AY91" s="350"/>
      <c r="AZ91" s="350"/>
      <c r="BA91" s="350"/>
      <c r="BB91" s="350"/>
      <c r="BC91" s="350"/>
      <c r="BD91" s="330"/>
      <c r="BE91" s="331"/>
      <c r="BF91" s="331"/>
      <c r="BG91" s="334"/>
      <c r="BH91" s="334"/>
      <c r="BI91" s="334"/>
      <c r="BJ91" s="334"/>
      <c r="BK91" s="334"/>
      <c r="BL91" s="334"/>
    </row>
    <row r="92" spans="1:64" ht="9.75" customHeight="1">
      <c r="A92" s="373"/>
      <c r="B92" s="374"/>
      <c r="C92" s="374"/>
      <c r="D92" s="374"/>
      <c r="E92" s="374"/>
      <c r="F92" s="374"/>
      <c r="G92" s="259"/>
      <c r="H92" s="260"/>
      <c r="I92" s="260"/>
      <c r="J92" s="260"/>
      <c r="K92" s="260"/>
      <c r="L92" s="260"/>
      <c r="M92" s="261"/>
      <c r="N92" s="348"/>
      <c r="O92" s="348"/>
      <c r="P92" s="348"/>
      <c r="Q92" s="352"/>
      <c r="R92" s="353"/>
      <c r="S92" s="353"/>
      <c r="T92" s="353"/>
      <c r="U92" s="353"/>
      <c r="V92" s="353"/>
      <c r="W92" s="332"/>
      <c r="X92" s="333"/>
      <c r="Y92" s="333"/>
      <c r="Z92" s="334"/>
      <c r="AA92" s="334"/>
      <c r="AB92" s="334"/>
      <c r="AC92" s="334"/>
      <c r="AD92" s="334"/>
      <c r="AE92" s="334"/>
      <c r="AF92" s="215"/>
      <c r="AG92" s="216"/>
      <c r="AH92" s="373"/>
      <c r="AI92" s="374"/>
      <c r="AJ92" s="374"/>
      <c r="AK92" s="374"/>
      <c r="AL92" s="374"/>
      <c r="AM92" s="374"/>
      <c r="AN92" s="259"/>
      <c r="AO92" s="260"/>
      <c r="AP92" s="260"/>
      <c r="AQ92" s="260"/>
      <c r="AR92" s="260"/>
      <c r="AS92" s="260"/>
      <c r="AT92" s="261"/>
      <c r="AU92" s="348"/>
      <c r="AV92" s="348"/>
      <c r="AW92" s="348"/>
      <c r="AX92" s="352"/>
      <c r="AY92" s="353"/>
      <c r="AZ92" s="353"/>
      <c r="BA92" s="353"/>
      <c r="BB92" s="353"/>
      <c r="BC92" s="353"/>
      <c r="BD92" s="332"/>
      <c r="BE92" s="333"/>
      <c r="BF92" s="333"/>
      <c r="BG92" s="334"/>
      <c r="BH92" s="334"/>
      <c r="BI92" s="334"/>
      <c r="BJ92" s="334"/>
      <c r="BK92" s="334"/>
      <c r="BL92" s="334"/>
    </row>
    <row r="93" spans="1:64" ht="18.75" customHeight="1" thickBot="1">
      <c r="A93" s="254" t="s">
        <v>308</v>
      </c>
      <c r="B93" s="251"/>
      <c r="C93" s="251"/>
      <c r="D93" s="251"/>
      <c r="E93" s="251"/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  <c r="T93" s="251"/>
      <c r="U93" s="251"/>
      <c r="V93" s="251"/>
      <c r="W93" s="251"/>
      <c r="X93" s="251"/>
      <c r="Y93" s="255"/>
      <c r="Z93" s="251"/>
      <c r="AA93" s="251"/>
      <c r="AB93" s="255" t="s">
        <v>277</v>
      </c>
      <c r="AC93" s="251"/>
      <c r="AD93" s="251"/>
      <c r="AE93" s="251"/>
      <c r="AF93" s="197"/>
      <c r="AG93" s="198"/>
      <c r="AH93" s="254" t="s">
        <v>308</v>
      </c>
      <c r="AI93" s="251"/>
      <c r="AJ93" s="251"/>
      <c r="AK93" s="251"/>
      <c r="AL93" s="251"/>
      <c r="AM93" s="251"/>
      <c r="AN93" s="251"/>
      <c r="AO93" s="251"/>
      <c r="AP93" s="251"/>
      <c r="AQ93" s="251"/>
      <c r="AR93" s="251"/>
      <c r="AS93" s="251"/>
      <c r="AT93" s="251"/>
      <c r="AU93" s="251"/>
      <c r="AV93" s="251"/>
      <c r="AW93" s="251"/>
      <c r="AX93" s="251"/>
      <c r="AY93" s="251"/>
      <c r="AZ93" s="251"/>
      <c r="BA93" s="251"/>
      <c r="BB93" s="251"/>
      <c r="BC93" s="251"/>
      <c r="BD93" s="251"/>
      <c r="BE93" s="251"/>
      <c r="BF93" s="255"/>
      <c r="BG93" s="251"/>
      <c r="BH93" s="251"/>
      <c r="BI93" s="255" t="s">
        <v>277</v>
      </c>
      <c r="BJ93" s="251"/>
      <c r="BK93" s="251"/>
      <c r="BL93" s="251"/>
    </row>
    <row r="94" spans="1:64" ht="18.75" customHeight="1">
      <c r="A94" s="388" t="s">
        <v>278</v>
      </c>
      <c r="B94" s="389"/>
      <c r="C94" s="389"/>
      <c r="D94" s="389"/>
      <c r="E94" s="391" t="s">
        <v>245</v>
      </c>
      <c r="F94" s="391"/>
      <c r="G94" s="391"/>
      <c r="H94" s="391"/>
      <c r="I94" s="393"/>
      <c r="J94" s="394"/>
      <c r="K94" s="394"/>
      <c r="L94" s="394"/>
      <c r="M94" s="394"/>
      <c r="N94" s="394"/>
      <c r="O94" s="394"/>
      <c r="P94" s="394"/>
      <c r="Q94" s="394"/>
      <c r="R94" s="394"/>
      <c r="S94" s="394"/>
      <c r="T94" s="394"/>
      <c r="U94" s="394"/>
      <c r="V94" s="394"/>
      <c r="W94" s="394"/>
      <c r="X94" s="394"/>
      <c r="Y94" s="394"/>
      <c r="Z94" s="394"/>
      <c r="AA94" s="394"/>
      <c r="AB94" s="394"/>
      <c r="AC94" s="394"/>
      <c r="AD94" s="394"/>
      <c r="AE94" s="395"/>
      <c r="AF94" s="200"/>
      <c r="AG94" s="201"/>
      <c r="AH94" s="388" t="s">
        <v>278</v>
      </c>
      <c r="AI94" s="389"/>
      <c r="AJ94" s="389"/>
      <c r="AK94" s="389"/>
      <c r="AL94" s="391" t="s">
        <v>245</v>
      </c>
      <c r="AM94" s="391"/>
      <c r="AN94" s="391"/>
      <c r="AO94" s="391"/>
      <c r="AP94" s="393"/>
      <c r="AQ94" s="394"/>
      <c r="AR94" s="394"/>
      <c r="AS94" s="394"/>
      <c r="AT94" s="394"/>
      <c r="AU94" s="394"/>
      <c r="AV94" s="394"/>
      <c r="AW94" s="394"/>
      <c r="AX94" s="394"/>
      <c r="AY94" s="394"/>
      <c r="AZ94" s="394"/>
      <c r="BA94" s="394"/>
      <c r="BB94" s="394"/>
      <c r="BC94" s="394"/>
      <c r="BD94" s="394"/>
      <c r="BE94" s="394"/>
      <c r="BF94" s="394"/>
      <c r="BG94" s="394"/>
      <c r="BH94" s="394"/>
      <c r="BI94" s="394"/>
      <c r="BJ94" s="394"/>
      <c r="BK94" s="394"/>
      <c r="BL94" s="395"/>
    </row>
    <row r="95" spans="1:64" ht="18.75" customHeight="1">
      <c r="A95" s="390"/>
      <c r="B95" s="375"/>
      <c r="C95" s="375"/>
      <c r="D95" s="375"/>
      <c r="E95" s="392"/>
      <c r="F95" s="392"/>
      <c r="G95" s="392"/>
      <c r="H95" s="392"/>
      <c r="I95" s="396"/>
      <c r="J95" s="397"/>
      <c r="K95" s="397"/>
      <c r="L95" s="397"/>
      <c r="M95" s="397"/>
      <c r="N95" s="397"/>
      <c r="O95" s="397"/>
      <c r="P95" s="397"/>
      <c r="Q95" s="397"/>
      <c r="R95" s="397"/>
      <c r="S95" s="397"/>
      <c r="T95" s="397"/>
      <c r="U95" s="397"/>
      <c r="V95" s="397"/>
      <c r="W95" s="397"/>
      <c r="X95" s="397"/>
      <c r="Y95" s="397"/>
      <c r="Z95" s="397"/>
      <c r="AA95" s="397"/>
      <c r="AB95" s="397"/>
      <c r="AC95" s="397"/>
      <c r="AD95" s="397"/>
      <c r="AE95" s="398"/>
      <c r="AF95" s="200"/>
      <c r="AG95" s="201"/>
      <c r="AH95" s="390"/>
      <c r="AI95" s="375"/>
      <c r="AJ95" s="375"/>
      <c r="AK95" s="375"/>
      <c r="AL95" s="392"/>
      <c r="AM95" s="392"/>
      <c r="AN95" s="392"/>
      <c r="AO95" s="392"/>
      <c r="AP95" s="396"/>
      <c r="AQ95" s="397"/>
      <c r="AR95" s="397"/>
      <c r="AS95" s="397"/>
      <c r="AT95" s="397"/>
      <c r="AU95" s="397"/>
      <c r="AV95" s="397"/>
      <c r="AW95" s="397"/>
      <c r="AX95" s="397"/>
      <c r="AY95" s="397"/>
      <c r="AZ95" s="397"/>
      <c r="BA95" s="397"/>
      <c r="BB95" s="397"/>
      <c r="BC95" s="397"/>
      <c r="BD95" s="397"/>
      <c r="BE95" s="397"/>
      <c r="BF95" s="397"/>
      <c r="BG95" s="397"/>
      <c r="BH95" s="397"/>
      <c r="BI95" s="397"/>
      <c r="BJ95" s="397"/>
      <c r="BK95" s="397"/>
      <c r="BL95" s="398"/>
    </row>
    <row r="96" spans="1:64" ht="18.75" customHeight="1">
      <c r="A96" s="385" t="s">
        <v>279</v>
      </c>
      <c r="B96" s="386"/>
      <c r="C96" s="386"/>
      <c r="D96" s="386"/>
      <c r="E96" s="387"/>
      <c r="F96" s="387"/>
      <c r="G96" s="387"/>
      <c r="H96" s="387"/>
      <c r="I96" s="387"/>
      <c r="J96" s="387"/>
      <c r="K96" s="375" t="s">
        <v>280</v>
      </c>
      <c r="L96" s="375"/>
      <c r="M96" s="375"/>
      <c r="N96" s="375"/>
      <c r="O96" s="376" t="str">
        <f>IF(E96="","ﾅﾝﾊﾞｰ入力で選手名自動出力",VLOOKUP(E96,'女子申込入力'!$C$14:$G$53,2,FALSE))</f>
        <v>ﾅﾝﾊﾞｰ入力で選手名自動出力</v>
      </c>
      <c r="P96" s="377"/>
      <c r="Q96" s="377"/>
      <c r="R96" s="377"/>
      <c r="S96" s="377"/>
      <c r="T96" s="377"/>
      <c r="U96" s="377"/>
      <c r="V96" s="377"/>
      <c r="W96" s="377"/>
      <c r="X96" s="377"/>
      <c r="Y96" s="377"/>
      <c r="Z96" s="377"/>
      <c r="AA96" s="377"/>
      <c r="AB96" s="377"/>
      <c r="AC96" s="377"/>
      <c r="AD96" s="377"/>
      <c r="AE96" s="378"/>
      <c r="AF96" s="202"/>
      <c r="AH96" s="385" t="s">
        <v>279</v>
      </c>
      <c r="AI96" s="386"/>
      <c r="AJ96" s="386"/>
      <c r="AK96" s="386"/>
      <c r="AL96" s="387"/>
      <c r="AM96" s="387"/>
      <c r="AN96" s="387"/>
      <c r="AO96" s="387"/>
      <c r="AP96" s="387"/>
      <c r="AQ96" s="387"/>
      <c r="AR96" s="375" t="s">
        <v>280</v>
      </c>
      <c r="AS96" s="375"/>
      <c r="AT96" s="375"/>
      <c r="AU96" s="375"/>
      <c r="AV96" s="376" t="str">
        <f>IF(AL96="","ﾅﾝﾊﾞｰ入力で選手名自動出力",VLOOKUP(AL96,'女子申込入力'!$C$14:$G$53,2,FALSE))</f>
        <v>ﾅﾝﾊﾞｰ入力で選手名自動出力</v>
      </c>
      <c r="AW96" s="377"/>
      <c r="AX96" s="377"/>
      <c r="AY96" s="377"/>
      <c r="AZ96" s="377"/>
      <c r="BA96" s="377"/>
      <c r="BB96" s="377"/>
      <c r="BC96" s="377"/>
      <c r="BD96" s="377"/>
      <c r="BE96" s="377"/>
      <c r="BF96" s="377"/>
      <c r="BG96" s="377"/>
      <c r="BH96" s="377"/>
      <c r="BI96" s="377"/>
      <c r="BJ96" s="377"/>
      <c r="BK96" s="377"/>
      <c r="BL96" s="378"/>
    </row>
    <row r="97" spans="1:64" ht="18.75" customHeight="1">
      <c r="A97" s="385"/>
      <c r="B97" s="386"/>
      <c r="C97" s="386"/>
      <c r="D97" s="386"/>
      <c r="E97" s="387"/>
      <c r="F97" s="387"/>
      <c r="G97" s="387"/>
      <c r="H97" s="387"/>
      <c r="I97" s="387"/>
      <c r="J97" s="387"/>
      <c r="K97" s="375"/>
      <c r="L97" s="375"/>
      <c r="M97" s="375"/>
      <c r="N97" s="375"/>
      <c r="O97" s="379"/>
      <c r="P97" s="380"/>
      <c r="Q97" s="380"/>
      <c r="R97" s="380"/>
      <c r="S97" s="380"/>
      <c r="T97" s="380"/>
      <c r="U97" s="380"/>
      <c r="V97" s="380"/>
      <c r="W97" s="380"/>
      <c r="X97" s="380"/>
      <c r="Y97" s="380"/>
      <c r="Z97" s="380"/>
      <c r="AA97" s="380"/>
      <c r="AB97" s="380"/>
      <c r="AC97" s="380"/>
      <c r="AD97" s="380"/>
      <c r="AE97" s="381"/>
      <c r="AF97" s="202"/>
      <c r="AH97" s="385"/>
      <c r="AI97" s="386"/>
      <c r="AJ97" s="386"/>
      <c r="AK97" s="386"/>
      <c r="AL97" s="387"/>
      <c r="AM97" s="387"/>
      <c r="AN97" s="387"/>
      <c r="AO97" s="387"/>
      <c r="AP97" s="387"/>
      <c r="AQ97" s="387"/>
      <c r="AR97" s="375"/>
      <c r="AS97" s="375"/>
      <c r="AT97" s="375"/>
      <c r="AU97" s="375"/>
      <c r="AV97" s="379"/>
      <c r="AW97" s="380"/>
      <c r="AX97" s="380"/>
      <c r="AY97" s="380"/>
      <c r="AZ97" s="380"/>
      <c r="BA97" s="380"/>
      <c r="BB97" s="380"/>
      <c r="BC97" s="380"/>
      <c r="BD97" s="380"/>
      <c r="BE97" s="380"/>
      <c r="BF97" s="380"/>
      <c r="BG97" s="380"/>
      <c r="BH97" s="380"/>
      <c r="BI97" s="380"/>
      <c r="BJ97" s="380"/>
      <c r="BK97" s="380"/>
      <c r="BL97" s="381"/>
    </row>
    <row r="98" spans="1:64" ht="12" customHeight="1">
      <c r="A98" s="335" t="s">
        <v>281</v>
      </c>
      <c r="B98" s="336"/>
      <c r="C98" s="336"/>
      <c r="D98" s="336"/>
      <c r="E98" s="341">
        <f>IF('女子申込入力'!$H$2="","",'女子申込入力'!$H$2)</f>
      </c>
      <c r="F98" s="341"/>
      <c r="G98" s="341"/>
      <c r="H98" s="341"/>
      <c r="I98" s="341"/>
      <c r="J98" s="341"/>
      <c r="K98" s="341"/>
      <c r="L98" s="341"/>
      <c r="M98" s="341"/>
      <c r="N98" s="341"/>
      <c r="O98" s="341"/>
      <c r="P98" s="341"/>
      <c r="Q98" s="341"/>
      <c r="R98" s="341"/>
      <c r="S98" s="341"/>
      <c r="T98" s="341"/>
      <c r="U98" s="341"/>
      <c r="V98" s="341"/>
      <c r="W98" s="341"/>
      <c r="X98" s="341"/>
      <c r="Y98" s="341"/>
      <c r="Z98" s="341"/>
      <c r="AA98" s="341"/>
      <c r="AB98" s="341"/>
      <c r="AC98" s="341"/>
      <c r="AD98" s="341"/>
      <c r="AE98" s="342"/>
      <c r="AF98" s="203"/>
      <c r="AH98" s="335" t="s">
        <v>281</v>
      </c>
      <c r="AI98" s="336"/>
      <c r="AJ98" s="336"/>
      <c r="AK98" s="336"/>
      <c r="AL98" s="341">
        <f>IF('女子申込入力'!$H$2="","",'女子申込入力'!$H$2)</f>
      </c>
      <c r="AM98" s="341"/>
      <c r="AN98" s="341"/>
      <c r="AO98" s="341"/>
      <c r="AP98" s="341"/>
      <c r="AQ98" s="341"/>
      <c r="AR98" s="341"/>
      <c r="AS98" s="341"/>
      <c r="AT98" s="341"/>
      <c r="AU98" s="341"/>
      <c r="AV98" s="341"/>
      <c r="AW98" s="341"/>
      <c r="AX98" s="341"/>
      <c r="AY98" s="341"/>
      <c r="AZ98" s="341"/>
      <c r="BA98" s="341"/>
      <c r="BB98" s="341"/>
      <c r="BC98" s="341"/>
      <c r="BD98" s="341"/>
      <c r="BE98" s="341"/>
      <c r="BF98" s="341"/>
      <c r="BG98" s="341"/>
      <c r="BH98" s="341"/>
      <c r="BI98" s="341"/>
      <c r="BJ98" s="341"/>
      <c r="BK98" s="341"/>
      <c r="BL98" s="342"/>
    </row>
    <row r="99" spans="1:64" ht="12">
      <c r="A99" s="337"/>
      <c r="B99" s="338"/>
      <c r="C99" s="338"/>
      <c r="D99" s="338"/>
      <c r="E99" s="343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/>
      <c r="U99" s="343"/>
      <c r="V99" s="343"/>
      <c r="W99" s="343"/>
      <c r="X99" s="343"/>
      <c r="Y99" s="343"/>
      <c r="Z99" s="343"/>
      <c r="AA99" s="343"/>
      <c r="AB99" s="343"/>
      <c r="AC99" s="343"/>
      <c r="AD99" s="343"/>
      <c r="AE99" s="344"/>
      <c r="AF99" s="203"/>
      <c r="AH99" s="337"/>
      <c r="AI99" s="338"/>
      <c r="AJ99" s="338"/>
      <c r="AK99" s="338"/>
      <c r="AL99" s="343"/>
      <c r="AM99" s="343"/>
      <c r="AN99" s="343"/>
      <c r="AO99" s="343"/>
      <c r="AP99" s="343"/>
      <c r="AQ99" s="343"/>
      <c r="AR99" s="343"/>
      <c r="AS99" s="343"/>
      <c r="AT99" s="343"/>
      <c r="AU99" s="343"/>
      <c r="AV99" s="343"/>
      <c r="AW99" s="343"/>
      <c r="AX99" s="343"/>
      <c r="AY99" s="343"/>
      <c r="AZ99" s="343"/>
      <c r="BA99" s="343"/>
      <c r="BB99" s="343"/>
      <c r="BC99" s="343"/>
      <c r="BD99" s="343"/>
      <c r="BE99" s="343"/>
      <c r="BF99" s="343"/>
      <c r="BG99" s="343"/>
      <c r="BH99" s="343"/>
      <c r="BI99" s="343"/>
      <c r="BJ99" s="343"/>
      <c r="BK99" s="343"/>
      <c r="BL99" s="344"/>
    </row>
    <row r="100" spans="1:64" ht="12" thickBot="1">
      <c r="A100" s="339"/>
      <c r="B100" s="340"/>
      <c r="C100" s="340"/>
      <c r="D100" s="340"/>
      <c r="E100" s="345"/>
      <c r="F100" s="345"/>
      <c r="G100" s="345"/>
      <c r="H100" s="345"/>
      <c r="I100" s="345"/>
      <c r="J100" s="345"/>
      <c r="K100" s="345"/>
      <c r="L100" s="345"/>
      <c r="M100" s="345"/>
      <c r="N100" s="345"/>
      <c r="O100" s="345"/>
      <c r="P100" s="345"/>
      <c r="Q100" s="345"/>
      <c r="R100" s="345"/>
      <c r="S100" s="345"/>
      <c r="T100" s="345"/>
      <c r="U100" s="345"/>
      <c r="V100" s="345"/>
      <c r="W100" s="345"/>
      <c r="X100" s="345"/>
      <c r="Y100" s="345"/>
      <c r="Z100" s="345"/>
      <c r="AA100" s="345"/>
      <c r="AB100" s="345"/>
      <c r="AC100" s="345"/>
      <c r="AD100" s="345"/>
      <c r="AE100" s="346"/>
      <c r="AF100" s="203"/>
      <c r="AH100" s="339"/>
      <c r="AI100" s="340"/>
      <c r="AJ100" s="340"/>
      <c r="AK100" s="340"/>
      <c r="AL100" s="345"/>
      <c r="AM100" s="345"/>
      <c r="AN100" s="345"/>
      <c r="AO100" s="345"/>
      <c r="AP100" s="345"/>
      <c r="AQ100" s="345"/>
      <c r="AR100" s="345"/>
      <c r="AS100" s="345"/>
      <c r="AT100" s="345"/>
      <c r="AU100" s="345"/>
      <c r="AV100" s="345"/>
      <c r="AW100" s="345"/>
      <c r="AX100" s="345"/>
      <c r="AY100" s="345"/>
      <c r="AZ100" s="345"/>
      <c r="BA100" s="345"/>
      <c r="BB100" s="345"/>
      <c r="BC100" s="345"/>
      <c r="BD100" s="345"/>
      <c r="BE100" s="345"/>
      <c r="BF100" s="345"/>
      <c r="BG100" s="345"/>
      <c r="BH100" s="345"/>
      <c r="BI100" s="345"/>
      <c r="BJ100" s="345"/>
      <c r="BK100" s="345"/>
      <c r="BL100" s="346"/>
    </row>
    <row r="101" spans="1:64" ht="12">
      <c r="A101" s="250"/>
      <c r="B101" s="250"/>
      <c r="C101" s="250"/>
      <c r="D101" s="250"/>
      <c r="E101" s="250"/>
      <c r="F101" s="250"/>
      <c r="G101" s="250"/>
      <c r="H101" s="250"/>
      <c r="I101" s="249"/>
      <c r="J101" s="249"/>
      <c r="K101" s="249"/>
      <c r="L101" s="249"/>
      <c r="M101" s="249"/>
      <c r="N101" s="249"/>
      <c r="O101" s="249"/>
      <c r="P101" s="249"/>
      <c r="Q101" s="249"/>
      <c r="R101" s="249"/>
      <c r="S101" s="249"/>
      <c r="T101" s="249"/>
      <c r="U101" s="249"/>
      <c r="V101" s="249"/>
      <c r="W101" s="249"/>
      <c r="X101" s="249"/>
      <c r="Y101" s="249"/>
      <c r="Z101" s="249"/>
      <c r="AA101" s="249"/>
      <c r="AB101" s="249"/>
      <c r="AC101" s="249"/>
      <c r="AD101" s="249"/>
      <c r="AE101" s="249"/>
      <c r="AF101" s="203"/>
      <c r="AH101" s="250"/>
      <c r="AI101" s="250"/>
      <c r="AJ101" s="250"/>
      <c r="AK101" s="250"/>
      <c r="AL101" s="250"/>
      <c r="AM101" s="250"/>
      <c r="AN101" s="250"/>
      <c r="AO101" s="250"/>
      <c r="AP101" s="249"/>
      <c r="AQ101" s="249"/>
      <c r="AR101" s="249"/>
      <c r="AS101" s="249"/>
      <c r="AT101" s="249"/>
      <c r="AU101" s="249"/>
      <c r="AV101" s="249"/>
      <c r="AW101" s="249"/>
      <c r="AX101" s="249"/>
      <c r="AY101" s="249"/>
      <c r="AZ101" s="249"/>
      <c r="BA101" s="249"/>
      <c r="BB101" s="249"/>
      <c r="BC101" s="249"/>
      <c r="BD101" s="249"/>
      <c r="BE101" s="249"/>
      <c r="BF101" s="249"/>
      <c r="BG101" s="249"/>
      <c r="BH101" s="249"/>
      <c r="BI101" s="249"/>
      <c r="BJ101" s="249"/>
      <c r="BK101" s="249"/>
      <c r="BL101" s="249"/>
    </row>
    <row r="102" spans="1:64" ht="12">
      <c r="A102" s="250"/>
      <c r="B102" s="250"/>
      <c r="C102" s="250"/>
      <c r="D102" s="250"/>
      <c r="E102" s="250"/>
      <c r="F102" s="250"/>
      <c r="G102" s="250"/>
      <c r="H102" s="250"/>
      <c r="I102" s="249"/>
      <c r="J102" s="249"/>
      <c r="K102" s="249"/>
      <c r="L102" s="249"/>
      <c r="M102" s="249"/>
      <c r="N102" s="249"/>
      <c r="O102" s="249"/>
      <c r="P102" s="249"/>
      <c r="Q102" s="249"/>
      <c r="R102" s="249"/>
      <c r="S102" s="249"/>
      <c r="T102" s="249"/>
      <c r="U102" s="249"/>
      <c r="V102" s="249"/>
      <c r="W102" s="249"/>
      <c r="X102" s="249"/>
      <c r="Y102" s="249"/>
      <c r="Z102" s="249"/>
      <c r="AA102" s="249"/>
      <c r="AB102" s="249"/>
      <c r="AC102" s="249"/>
      <c r="AD102" s="249"/>
      <c r="AE102" s="249"/>
      <c r="AF102" s="203"/>
      <c r="AH102" s="250"/>
      <c r="AI102" s="250"/>
      <c r="AJ102" s="250"/>
      <c r="AK102" s="250"/>
      <c r="AL102" s="250"/>
      <c r="AM102" s="250"/>
      <c r="AN102" s="250"/>
      <c r="AO102" s="250"/>
      <c r="AP102" s="249"/>
      <c r="AQ102" s="249"/>
      <c r="AR102" s="249"/>
      <c r="AS102" s="249"/>
      <c r="AT102" s="249"/>
      <c r="AU102" s="249"/>
      <c r="AV102" s="249"/>
      <c r="AW102" s="249"/>
      <c r="AX102" s="249"/>
      <c r="AY102" s="249"/>
      <c r="AZ102" s="249"/>
      <c r="BA102" s="249"/>
      <c r="BB102" s="249"/>
      <c r="BC102" s="249"/>
      <c r="BD102" s="249"/>
      <c r="BE102" s="249"/>
      <c r="BF102" s="249"/>
      <c r="BG102" s="249"/>
      <c r="BH102" s="249"/>
      <c r="BI102" s="249"/>
      <c r="BJ102" s="249"/>
      <c r="BK102" s="249"/>
      <c r="BL102" s="249"/>
    </row>
    <row r="103" spans="1:64" ht="18.75" customHeight="1">
      <c r="A103" s="251"/>
      <c r="B103" s="251"/>
      <c r="C103" s="251"/>
      <c r="D103" s="251"/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  <c r="R103" s="252"/>
      <c r="S103" s="252"/>
      <c r="T103" s="252"/>
      <c r="U103" s="252"/>
      <c r="V103" s="253"/>
      <c r="W103" s="251"/>
      <c r="X103" s="251"/>
      <c r="Y103" s="251"/>
      <c r="Z103" s="251"/>
      <c r="AA103" s="251"/>
      <c r="AB103" s="251"/>
      <c r="AC103" s="251"/>
      <c r="AD103" s="251"/>
      <c r="AE103" s="251"/>
      <c r="AF103" s="202"/>
      <c r="AH103" s="251"/>
      <c r="AI103" s="251"/>
      <c r="AJ103" s="251"/>
      <c r="AK103" s="251"/>
      <c r="AL103" s="252"/>
      <c r="AM103" s="252"/>
      <c r="AN103" s="252"/>
      <c r="AO103" s="252"/>
      <c r="AP103" s="252"/>
      <c r="AQ103" s="252"/>
      <c r="AR103" s="252"/>
      <c r="AS103" s="252"/>
      <c r="AT103" s="252"/>
      <c r="AU103" s="252"/>
      <c r="AV103" s="252"/>
      <c r="AW103" s="252"/>
      <c r="AX103" s="252"/>
      <c r="AY103" s="252"/>
      <c r="AZ103" s="252"/>
      <c r="BA103" s="252"/>
      <c r="BB103" s="252"/>
      <c r="BC103" s="253"/>
      <c r="BD103" s="251"/>
      <c r="BE103" s="251"/>
      <c r="BF103" s="251"/>
      <c r="BG103" s="251"/>
      <c r="BH103" s="251"/>
      <c r="BI103" s="251"/>
      <c r="BJ103" s="251"/>
      <c r="BK103" s="251"/>
      <c r="BL103" s="251"/>
    </row>
    <row r="104" spans="1:64" ht="18.75" customHeight="1">
      <c r="A104" s="251" t="s">
        <v>293</v>
      </c>
      <c r="B104" s="251"/>
      <c r="C104" s="251"/>
      <c r="D104" s="251"/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  <c r="R104" s="252"/>
      <c r="S104" s="252"/>
      <c r="T104" s="252"/>
      <c r="U104" s="252"/>
      <c r="V104" s="251"/>
      <c r="W104" s="251"/>
      <c r="X104" s="251"/>
      <c r="Y104" s="251"/>
      <c r="Z104" s="251"/>
      <c r="AA104" s="251"/>
      <c r="AB104" s="251"/>
      <c r="AC104" s="251"/>
      <c r="AD104" s="251"/>
      <c r="AE104" s="251"/>
      <c r="AF104" s="202"/>
      <c r="AH104" s="251" t="s">
        <v>293</v>
      </c>
      <c r="AI104" s="251"/>
      <c r="AJ104" s="251"/>
      <c r="AK104" s="251"/>
      <c r="AL104" s="252"/>
      <c r="AM104" s="252"/>
      <c r="AN104" s="252"/>
      <c r="AO104" s="252"/>
      <c r="AP104" s="252"/>
      <c r="AQ104" s="252"/>
      <c r="AR104" s="252"/>
      <c r="AS104" s="252"/>
      <c r="AT104" s="252"/>
      <c r="AU104" s="252"/>
      <c r="AV104" s="252"/>
      <c r="AW104" s="252"/>
      <c r="AX104" s="252"/>
      <c r="AY104" s="252"/>
      <c r="AZ104" s="252"/>
      <c r="BA104" s="252"/>
      <c r="BB104" s="252"/>
      <c r="BC104" s="251"/>
      <c r="BD104" s="251"/>
      <c r="BE104" s="251"/>
      <c r="BF104" s="251"/>
      <c r="BG104" s="251"/>
      <c r="BH104" s="251"/>
      <c r="BI104" s="251"/>
      <c r="BJ104" s="251"/>
      <c r="BK104" s="251"/>
      <c r="BL104" s="251"/>
    </row>
    <row r="105" spans="1:55" ht="12">
      <c r="A105" s="262" t="s">
        <v>298</v>
      </c>
      <c r="N105" s="204"/>
      <c r="R105" s="204"/>
      <c r="T105" s="204"/>
      <c r="U105" s="204"/>
      <c r="V105" s="204"/>
      <c r="AH105" s="262" t="s">
        <v>298</v>
      </c>
      <c r="AU105" s="204"/>
      <c r="AY105" s="204"/>
      <c r="BA105" s="204"/>
      <c r="BB105" s="204"/>
      <c r="BC105" s="204"/>
    </row>
    <row r="106" spans="1:34" ht="12">
      <c r="A106" s="204"/>
      <c r="AH106" s="204"/>
    </row>
    <row r="107" spans="1:64" ht="9.75" customHeight="1">
      <c r="A107" s="369" t="s">
        <v>297</v>
      </c>
      <c r="B107" s="370"/>
      <c r="C107" s="370"/>
      <c r="D107" s="370"/>
      <c r="E107" s="370"/>
      <c r="F107" s="370"/>
      <c r="G107" s="205" t="s">
        <v>291</v>
      </c>
      <c r="H107" s="206"/>
      <c r="I107" s="206"/>
      <c r="J107" s="206"/>
      <c r="K107" s="206"/>
      <c r="L107" s="206"/>
      <c r="M107" s="207"/>
      <c r="N107" s="363" t="s">
        <v>282</v>
      </c>
      <c r="O107" s="364"/>
      <c r="P107" s="365"/>
      <c r="Q107" s="349"/>
      <c r="R107" s="350"/>
      <c r="S107" s="350"/>
      <c r="T107" s="350"/>
      <c r="U107" s="350"/>
      <c r="V107" s="351"/>
      <c r="W107" s="330" t="s">
        <v>284</v>
      </c>
      <c r="X107" s="331"/>
      <c r="Y107" s="355"/>
      <c r="Z107" s="357"/>
      <c r="AA107" s="358"/>
      <c r="AB107" s="358"/>
      <c r="AC107" s="358"/>
      <c r="AD107" s="358"/>
      <c r="AE107" s="359"/>
      <c r="AH107" s="369" t="s">
        <v>297</v>
      </c>
      <c r="AI107" s="370"/>
      <c r="AJ107" s="370"/>
      <c r="AK107" s="370"/>
      <c r="AL107" s="370"/>
      <c r="AM107" s="370"/>
      <c r="AN107" s="205" t="s">
        <v>291</v>
      </c>
      <c r="AO107" s="206"/>
      <c r="AP107" s="206"/>
      <c r="AQ107" s="206"/>
      <c r="AR107" s="206"/>
      <c r="AS107" s="206"/>
      <c r="AT107" s="207"/>
      <c r="AU107" s="363" t="s">
        <v>282</v>
      </c>
      <c r="AV107" s="364"/>
      <c r="AW107" s="365"/>
      <c r="AX107" s="349"/>
      <c r="AY107" s="350"/>
      <c r="AZ107" s="350"/>
      <c r="BA107" s="350"/>
      <c r="BB107" s="350"/>
      <c r="BC107" s="351"/>
      <c r="BD107" s="330" t="s">
        <v>284</v>
      </c>
      <c r="BE107" s="331"/>
      <c r="BF107" s="355"/>
      <c r="BG107" s="357"/>
      <c r="BH107" s="358"/>
      <c r="BI107" s="358"/>
      <c r="BJ107" s="358"/>
      <c r="BK107" s="358"/>
      <c r="BL107" s="359"/>
    </row>
    <row r="108" spans="1:64" ht="9.75" customHeight="1">
      <c r="A108" s="371"/>
      <c r="B108" s="372"/>
      <c r="C108" s="372"/>
      <c r="D108" s="372"/>
      <c r="E108" s="372"/>
      <c r="F108" s="372"/>
      <c r="G108" s="256"/>
      <c r="H108" s="257"/>
      <c r="I108" s="257"/>
      <c r="J108" s="257"/>
      <c r="K108" s="257"/>
      <c r="L108" s="257"/>
      <c r="M108" s="258"/>
      <c r="N108" s="366"/>
      <c r="O108" s="367"/>
      <c r="P108" s="368"/>
      <c r="Q108" s="352"/>
      <c r="R108" s="353"/>
      <c r="S108" s="353"/>
      <c r="T108" s="353"/>
      <c r="U108" s="353"/>
      <c r="V108" s="354"/>
      <c r="W108" s="382"/>
      <c r="X108" s="383"/>
      <c r="Y108" s="384"/>
      <c r="Z108" s="360"/>
      <c r="AA108" s="361"/>
      <c r="AB108" s="361"/>
      <c r="AC108" s="361"/>
      <c r="AD108" s="361"/>
      <c r="AE108" s="362"/>
      <c r="AH108" s="371"/>
      <c r="AI108" s="372"/>
      <c r="AJ108" s="372"/>
      <c r="AK108" s="372"/>
      <c r="AL108" s="372"/>
      <c r="AM108" s="372"/>
      <c r="AN108" s="256"/>
      <c r="AO108" s="257"/>
      <c r="AP108" s="257"/>
      <c r="AQ108" s="257"/>
      <c r="AR108" s="257"/>
      <c r="AS108" s="257"/>
      <c r="AT108" s="258"/>
      <c r="AU108" s="366"/>
      <c r="AV108" s="367"/>
      <c r="AW108" s="368"/>
      <c r="AX108" s="352"/>
      <c r="AY108" s="353"/>
      <c r="AZ108" s="353"/>
      <c r="BA108" s="353"/>
      <c r="BB108" s="353"/>
      <c r="BC108" s="354"/>
      <c r="BD108" s="382"/>
      <c r="BE108" s="383"/>
      <c r="BF108" s="384"/>
      <c r="BG108" s="360"/>
      <c r="BH108" s="361"/>
      <c r="BI108" s="361"/>
      <c r="BJ108" s="361"/>
      <c r="BK108" s="361"/>
      <c r="BL108" s="362"/>
    </row>
    <row r="109" spans="1:64" ht="9.75" customHeight="1">
      <c r="A109" s="371"/>
      <c r="B109" s="372"/>
      <c r="C109" s="372"/>
      <c r="D109" s="372"/>
      <c r="E109" s="372"/>
      <c r="F109" s="372"/>
      <c r="G109" s="256"/>
      <c r="H109" s="257"/>
      <c r="I109" s="257"/>
      <c r="J109" s="257"/>
      <c r="K109" s="257"/>
      <c r="L109" s="257"/>
      <c r="M109" s="258"/>
      <c r="N109" s="363" t="s">
        <v>283</v>
      </c>
      <c r="O109" s="364"/>
      <c r="P109" s="365"/>
      <c r="Q109" s="349"/>
      <c r="R109" s="350"/>
      <c r="S109" s="350"/>
      <c r="T109" s="350"/>
      <c r="U109" s="350"/>
      <c r="V109" s="351"/>
      <c r="W109" s="333"/>
      <c r="X109" s="333"/>
      <c r="Y109" s="333"/>
      <c r="Z109" s="334"/>
      <c r="AA109" s="334"/>
      <c r="AB109" s="334"/>
      <c r="AC109" s="334"/>
      <c r="AD109" s="334"/>
      <c r="AE109" s="334"/>
      <c r="AH109" s="371"/>
      <c r="AI109" s="372"/>
      <c r="AJ109" s="372"/>
      <c r="AK109" s="372"/>
      <c r="AL109" s="372"/>
      <c r="AM109" s="372"/>
      <c r="AN109" s="256"/>
      <c r="AO109" s="257"/>
      <c r="AP109" s="257"/>
      <c r="AQ109" s="257"/>
      <c r="AR109" s="257"/>
      <c r="AS109" s="257"/>
      <c r="AT109" s="258"/>
      <c r="AU109" s="363" t="s">
        <v>283</v>
      </c>
      <c r="AV109" s="364"/>
      <c r="AW109" s="365"/>
      <c r="AX109" s="349"/>
      <c r="AY109" s="350"/>
      <c r="AZ109" s="350"/>
      <c r="BA109" s="350"/>
      <c r="BB109" s="350"/>
      <c r="BC109" s="351"/>
      <c r="BD109" s="333"/>
      <c r="BE109" s="333"/>
      <c r="BF109" s="333"/>
      <c r="BG109" s="334"/>
      <c r="BH109" s="334"/>
      <c r="BI109" s="334"/>
      <c r="BJ109" s="334"/>
      <c r="BK109" s="334"/>
      <c r="BL109" s="334"/>
    </row>
    <row r="110" spans="1:64" ht="9.75" customHeight="1">
      <c r="A110" s="373"/>
      <c r="B110" s="374"/>
      <c r="C110" s="374"/>
      <c r="D110" s="374"/>
      <c r="E110" s="374"/>
      <c r="F110" s="374"/>
      <c r="G110" s="259"/>
      <c r="H110" s="260"/>
      <c r="I110" s="260"/>
      <c r="J110" s="260"/>
      <c r="K110" s="260"/>
      <c r="L110" s="260"/>
      <c r="M110" s="261"/>
      <c r="N110" s="366"/>
      <c r="O110" s="367"/>
      <c r="P110" s="368"/>
      <c r="Q110" s="352"/>
      <c r="R110" s="353"/>
      <c r="S110" s="353"/>
      <c r="T110" s="353"/>
      <c r="U110" s="353"/>
      <c r="V110" s="354"/>
      <c r="W110" s="333"/>
      <c r="X110" s="333"/>
      <c r="Y110" s="333"/>
      <c r="Z110" s="334"/>
      <c r="AA110" s="334"/>
      <c r="AB110" s="334"/>
      <c r="AC110" s="334"/>
      <c r="AD110" s="334"/>
      <c r="AE110" s="334"/>
      <c r="AH110" s="373"/>
      <c r="AI110" s="374"/>
      <c r="AJ110" s="374"/>
      <c r="AK110" s="374"/>
      <c r="AL110" s="374"/>
      <c r="AM110" s="374"/>
      <c r="AN110" s="259"/>
      <c r="AO110" s="260"/>
      <c r="AP110" s="260"/>
      <c r="AQ110" s="260"/>
      <c r="AR110" s="260"/>
      <c r="AS110" s="260"/>
      <c r="AT110" s="261"/>
      <c r="AU110" s="366"/>
      <c r="AV110" s="367"/>
      <c r="AW110" s="368"/>
      <c r="AX110" s="352"/>
      <c r="AY110" s="353"/>
      <c r="AZ110" s="353"/>
      <c r="BA110" s="353"/>
      <c r="BB110" s="353"/>
      <c r="BC110" s="354"/>
      <c r="BD110" s="333"/>
      <c r="BE110" s="333"/>
      <c r="BF110" s="333"/>
      <c r="BG110" s="334"/>
      <c r="BH110" s="334"/>
      <c r="BI110" s="334"/>
      <c r="BJ110" s="334"/>
      <c r="BK110" s="334"/>
      <c r="BL110" s="334"/>
    </row>
    <row r="111" spans="1:64" ht="9.75" customHeight="1">
      <c r="A111" s="369" t="s">
        <v>297</v>
      </c>
      <c r="B111" s="370"/>
      <c r="C111" s="370"/>
      <c r="D111" s="370"/>
      <c r="E111" s="370"/>
      <c r="F111" s="370"/>
      <c r="G111" s="205" t="s">
        <v>291</v>
      </c>
      <c r="H111" s="206"/>
      <c r="I111" s="206"/>
      <c r="J111" s="206"/>
      <c r="K111" s="206"/>
      <c r="L111" s="206"/>
      <c r="M111" s="207"/>
      <c r="N111" s="347" t="s">
        <v>282</v>
      </c>
      <c r="O111" s="348"/>
      <c r="P111" s="348"/>
      <c r="Q111" s="349"/>
      <c r="R111" s="350"/>
      <c r="S111" s="350"/>
      <c r="T111" s="350"/>
      <c r="U111" s="350"/>
      <c r="V111" s="351"/>
      <c r="W111" s="330" t="s">
        <v>284</v>
      </c>
      <c r="X111" s="331"/>
      <c r="Y111" s="355"/>
      <c r="Z111" s="357"/>
      <c r="AA111" s="358"/>
      <c r="AB111" s="358"/>
      <c r="AC111" s="358"/>
      <c r="AD111" s="358"/>
      <c r="AE111" s="359"/>
      <c r="AH111" s="369" t="s">
        <v>297</v>
      </c>
      <c r="AI111" s="370"/>
      <c r="AJ111" s="370"/>
      <c r="AK111" s="370"/>
      <c r="AL111" s="370"/>
      <c r="AM111" s="370"/>
      <c r="AN111" s="205" t="s">
        <v>291</v>
      </c>
      <c r="AO111" s="206"/>
      <c r="AP111" s="206"/>
      <c r="AQ111" s="206"/>
      <c r="AR111" s="206"/>
      <c r="AS111" s="206"/>
      <c r="AT111" s="207"/>
      <c r="AU111" s="347" t="s">
        <v>282</v>
      </c>
      <c r="AV111" s="348"/>
      <c r="AW111" s="348"/>
      <c r="AX111" s="349"/>
      <c r="AY111" s="350"/>
      <c r="AZ111" s="350"/>
      <c r="BA111" s="350"/>
      <c r="BB111" s="350"/>
      <c r="BC111" s="351"/>
      <c r="BD111" s="330" t="s">
        <v>284</v>
      </c>
      <c r="BE111" s="331"/>
      <c r="BF111" s="355"/>
      <c r="BG111" s="357"/>
      <c r="BH111" s="358"/>
      <c r="BI111" s="358"/>
      <c r="BJ111" s="358"/>
      <c r="BK111" s="358"/>
      <c r="BL111" s="359"/>
    </row>
    <row r="112" spans="1:64" ht="9.75" customHeight="1">
      <c r="A112" s="371"/>
      <c r="B112" s="372"/>
      <c r="C112" s="372"/>
      <c r="D112" s="372"/>
      <c r="E112" s="372"/>
      <c r="F112" s="372"/>
      <c r="G112" s="256"/>
      <c r="H112" s="257"/>
      <c r="I112" s="257"/>
      <c r="J112" s="257"/>
      <c r="K112" s="257"/>
      <c r="L112" s="257"/>
      <c r="M112" s="258"/>
      <c r="N112" s="348"/>
      <c r="O112" s="348"/>
      <c r="P112" s="348"/>
      <c r="Q112" s="352"/>
      <c r="R112" s="353"/>
      <c r="S112" s="353"/>
      <c r="T112" s="353"/>
      <c r="U112" s="353"/>
      <c r="V112" s="354"/>
      <c r="W112" s="332"/>
      <c r="X112" s="333"/>
      <c r="Y112" s="356"/>
      <c r="Z112" s="360"/>
      <c r="AA112" s="361"/>
      <c r="AB112" s="361"/>
      <c r="AC112" s="361"/>
      <c r="AD112" s="361"/>
      <c r="AE112" s="362"/>
      <c r="AH112" s="371"/>
      <c r="AI112" s="372"/>
      <c r="AJ112" s="372"/>
      <c r="AK112" s="372"/>
      <c r="AL112" s="372"/>
      <c r="AM112" s="372"/>
      <c r="AN112" s="256"/>
      <c r="AO112" s="257"/>
      <c r="AP112" s="257"/>
      <c r="AQ112" s="257"/>
      <c r="AR112" s="257"/>
      <c r="AS112" s="257"/>
      <c r="AT112" s="258"/>
      <c r="AU112" s="348"/>
      <c r="AV112" s="348"/>
      <c r="AW112" s="348"/>
      <c r="AX112" s="352"/>
      <c r="AY112" s="353"/>
      <c r="AZ112" s="353"/>
      <c r="BA112" s="353"/>
      <c r="BB112" s="353"/>
      <c r="BC112" s="354"/>
      <c r="BD112" s="332"/>
      <c r="BE112" s="333"/>
      <c r="BF112" s="356"/>
      <c r="BG112" s="360"/>
      <c r="BH112" s="361"/>
      <c r="BI112" s="361"/>
      <c r="BJ112" s="361"/>
      <c r="BK112" s="361"/>
      <c r="BL112" s="362"/>
    </row>
    <row r="113" spans="1:64" ht="9.75" customHeight="1">
      <c r="A113" s="371"/>
      <c r="B113" s="372"/>
      <c r="C113" s="372"/>
      <c r="D113" s="372"/>
      <c r="E113" s="372"/>
      <c r="F113" s="372"/>
      <c r="G113" s="256"/>
      <c r="H113" s="257"/>
      <c r="I113" s="257"/>
      <c r="J113" s="257"/>
      <c r="K113" s="257"/>
      <c r="L113" s="257"/>
      <c r="M113" s="258"/>
      <c r="N113" s="347" t="s">
        <v>283</v>
      </c>
      <c r="O113" s="348"/>
      <c r="P113" s="348"/>
      <c r="Q113" s="349"/>
      <c r="R113" s="350"/>
      <c r="S113" s="350"/>
      <c r="T113" s="350"/>
      <c r="U113" s="350"/>
      <c r="V113" s="350"/>
      <c r="W113" s="330"/>
      <c r="X113" s="331"/>
      <c r="Y113" s="331"/>
      <c r="Z113" s="334"/>
      <c r="AA113" s="334"/>
      <c r="AB113" s="334"/>
      <c r="AC113" s="334"/>
      <c r="AD113" s="334"/>
      <c r="AE113" s="334"/>
      <c r="AH113" s="371"/>
      <c r="AI113" s="372"/>
      <c r="AJ113" s="372"/>
      <c r="AK113" s="372"/>
      <c r="AL113" s="372"/>
      <c r="AM113" s="372"/>
      <c r="AN113" s="256"/>
      <c r="AO113" s="257"/>
      <c r="AP113" s="257"/>
      <c r="AQ113" s="257"/>
      <c r="AR113" s="257"/>
      <c r="AS113" s="257"/>
      <c r="AT113" s="258"/>
      <c r="AU113" s="347" t="s">
        <v>283</v>
      </c>
      <c r="AV113" s="348"/>
      <c r="AW113" s="348"/>
      <c r="AX113" s="349"/>
      <c r="AY113" s="350"/>
      <c r="AZ113" s="350"/>
      <c r="BA113" s="350"/>
      <c r="BB113" s="350"/>
      <c r="BC113" s="350"/>
      <c r="BD113" s="330"/>
      <c r="BE113" s="331"/>
      <c r="BF113" s="331"/>
      <c r="BG113" s="334"/>
      <c r="BH113" s="334"/>
      <c r="BI113" s="334"/>
      <c r="BJ113" s="334"/>
      <c r="BK113" s="334"/>
      <c r="BL113" s="334"/>
    </row>
    <row r="114" spans="1:64" ht="9.75" customHeight="1">
      <c r="A114" s="373"/>
      <c r="B114" s="374"/>
      <c r="C114" s="374"/>
      <c r="D114" s="374"/>
      <c r="E114" s="374"/>
      <c r="F114" s="374"/>
      <c r="G114" s="259"/>
      <c r="H114" s="260"/>
      <c r="I114" s="260"/>
      <c r="J114" s="260"/>
      <c r="K114" s="260"/>
      <c r="L114" s="260"/>
      <c r="M114" s="261"/>
      <c r="N114" s="348"/>
      <c r="O114" s="348"/>
      <c r="P114" s="348"/>
      <c r="Q114" s="352"/>
      <c r="R114" s="353"/>
      <c r="S114" s="353"/>
      <c r="T114" s="353"/>
      <c r="U114" s="353"/>
      <c r="V114" s="353"/>
      <c r="W114" s="332"/>
      <c r="X114" s="333"/>
      <c r="Y114" s="333"/>
      <c r="Z114" s="334"/>
      <c r="AA114" s="334"/>
      <c r="AB114" s="334"/>
      <c r="AC114" s="334"/>
      <c r="AD114" s="334"/>
      <c r="AE114" s="334"/>
      <c r="AH114" s="373"/>
      <c r="AI114" s="374"/>
      <c r="AJ114" s="374"/>
      <c r="AK114" s="374"/>
      <c r="AL114" s="374"/>
      <c r="AM114" s="374"/>
      <c r="AN114" s="259"/>
      <c r="AO114" s="260"/>
      <c r="AP114" s="260"/>
      <c r="AQ114" s="260"/>
      <c r="AR114" s="260"/>
      <c r="AS114" s="260"/>
      <c r="AT114" s="261"/>
      <c r="AU114" s="348"/>
      <c r="AV114" s="348"/>
      <c r="AW114" s="348"/>
      <c r="AX114" s="352"/>
      <c r="AY114" s="353"/>
      <c r="AZ114" s="353"/>
      <c r="BA114" s="353"/>
      <c r="BB114" s="353"/>
      <c r="BC114" s="353"/>
      <c r="BD114" s="332"/>
      <c r="BE114" s="333"/>
      <c r="BF114" s="333"/>
      <c r="BG114" s="334"/>
      <c r="BH114" s="334"/>
      <c r="BI114" s="334"/>
      <c r="BJ114" s="334"/>
      <c r="BK114" s="334"/>
      <c r="BL114" s="334"/>
    </row>
    <row r="115" spans="1:64" ht="18.75" customHeight="1">
      <c r="A115" s="208"/>
      <c r="B115" s="208"/>
      <c r="AF115" s="209"/>
      <c r="AG115" s="210"/>
      <c r="BK115" s="208"/>
      <c r="BL115" s="208"/>
    </row>
    <row r="116" spans="1:64" ht="18.75" customHeight="1">
      <c r="A116" s="211"/>
      <c r="B116" s="211"/>
      <c r="AF116" s="212"/>
      <c r="AG116" s="213"/>
      <c r="BK116" s="211"/>
      <c r="BL116" s="211"/>
    </row>
    <row r="117" spans="1:64" ht="18.75" customHeight="1" thickBot="1">
      <c r="A117" s="254" t="s">
        <v>308</v>
      </c>
      <c r="B117" s="251"/>
      <c r="C117" s="251"/>
      <c r="D117" s="251"/>
      <c r="E117" s="251"/>
      <c r="F117" s="251"/>
      <c r="G117" s="251"/>
      <c r="H117" s="251"/>
      <c r="I117" s="251"/>
      <c r="J117" s="251"/>
      <c r="K117" s="251"/>
      <c r="L117" s="251"/>
      <c r="M117" s="251"/>
      <c r="N117" s="251"/>
      <c r="O117" s="251"/>
      <c r="P117" s="251"/>
      <c r="Q117" s="251"/>
      <c r="R117" s="251"/>
      <c r="S117" s="251"/>
      <c r="T117" s="251"/>
      <c r="U117" s="251"/>
      <c r="V117" s="251"/>
      <c r="W117" s="251"/>
      <c r="X117" s="251"/>
      <c r="Y117" s="255"/>
      <c r="Z117" s="251"/>
      <c r="AA117" s="251"/>
      <c r="AB117" s="255" t="s">
        <v>277</v>
      </c>
      <c r="AC117" s="251"/>
      <c r="AD117" s="251"/>
      <c r="AE117" s="251"/>
      <c r="AF117" s="214"/>
      <c r="AH117" s="254" t="s">
        <v>308</v>
      </c>
      <c r="AI117" s="251"/>
      <c r="AJ117" s="251"/>
      <c r="AK117" s="251"/>
      <c r="AL117" s="251"/>
      <c r="AM117" s="251"/>
      <c r="AN117" s="251"/>
      <c r="AO117" s="251"/>
      <c r="AP117" s="251"/>
      <c r="AQ117" s="251"/>
      <c r="AR117" s="251"/>
      <c r="AS117" s="251"/>
      <c r="AT117" s="251"/>
      <c r="AU117" s="251"/>
      <c r="AV117" s="251"/>
      <c r="AW117" s="251"/>
      <c r="AX117" s="251"/>
      <c r="AY117" s="251"/>
      <c r="AZ117" s="251"/>
      <c r="BA117" s="251"/>
      <c r="BB117" s="251"/>
      <c r="BC117" s="251"/>
      <c r="BD117" s="251"/>
      <c r="BE117" s="251"/>
      <c r="BF117" s="255"/>
      <c r="BG117" s="251"/>
      <c r="BH117" s="251"/>
      <c r="BI117" s="255" t="s">
        <v>277</v>
      </c>
      <c r="BJ117" s="251"/>
      <c r="BK117" s="251"/>
      <c r="BL117" s="251"/>
    </row>
    <row r="118" spans="1:64" ht="18.75" customHeight="1">
      <c r="A118" s="388" t="s">
        <v>278</v>
      </c>
      <c r="B118" s="389"/>
      <c r="C118" s="389"/>
      <c r="D118" s="389"/>
      <c r="E118" s="391" t="s">
        <v>245</v>
      </c>
      <c r="F118" s="391"/>
      <c r="G118" s="391"/>
      <c r="H118" s="391"/>
      <c r="I118" s="393"/>
      <c r="J118" s="394"/>
      <c r="K118" s="394"/>
      <c r="L118" s="394"/>
      <c r="M118" s="394"/>
      <c r="N118" s="394"/>
      <c r="O118" s="394"/>
      <c r="P118" s="394"/>
      <c r="Q118" s="394"/>
      <c r="R118" s="394"/>
      <c r="S118" s="394"/>
      <c r="T118" s="394"/>
      <c r="U118" s="394"/>
      <c r="V118" s="394"/>
      <c r="W118" s="394"/>
      <c r="X118" s="394"/>
      <c r="Y118" s="394"/>
      <c r="Z118" s="394"/>
      <c r="AA118" s="394"/>
      <c r="AB118" s="394"/>
      <c r="AC118" s="394"/>
      <c r="AD118" s="394"/>
      <c r="AE118" s="395"/>
      <c r="AF118" s="200"/>
      <c r="AG118" s="201"/>
      <c r="AH118" s="388" t="s">
        <v>278</v>
      </c>
      <c r="AI118" s="389"/>
      <c r="AJ118" s="389"/>
      <c r="AK118" s="389"/>
      <c r="AL118" s="391" t="s">
        <v>245</v>
      </c>
      <c r="AM118" s="391"/>
      <c r="AN118" s="391"/>
      <c r="AO118" s="391"/>
      <c r="AP118" s="393"/>
      <c r="AQ118" s="394"/>
      <c r="AR118" s="394"/>
      <c r="AS118" s="394"/>
      <c r="AT118" s="394"/>
      <c r="AU118" s="394"/>
      <c r="AV118" s="394"/>
      <c r="AW118" s="394"/>
      <c r="AX118" s="394"/>
      <c r="AY118" s="394"/>
      <c r="AZ118" s="394"/>
      <c r="BA118" s="394"/>
      <c r="BB118" s="394"/>
      <c r="BC118" s="394"/>
      <c r="BD118" s="394"/>
      <c r="BE118" s="394"/>
      <c r="BF118" s="394"/>
      <c r="BG118" s="394"/>
      <c r="BH118" s="394"/>
      <c r="BI118" s="394"/>
      <c r="BJ118" s="394"/>
      <c r="BK118" s="394"/>
      <c r="BL118" s="395"/>
    </row>
    <row r="119" spans="1:64" ht="18.75" customHeight="1">
      <c r="A119" s="390"/>
      <c r="B119" s="375"/>
      <c r="C119" s="375"/>
      <c r="D119" s="375"/>
      <c r="E119" s="392"/>
      <c r="F119" s="392"/>
      <c r="G119" s="392"/>
      <c r="H119" s="392"/>
      <c r="I119" s="396"/>
      <c r="J119" s="397"/>
      <c r="K119" s="397"/>
      <c r="L119" s="397"/>
      <c r="M119" s="397"/>
      <c r="N119" s="397"/>
      <c r="O119" s="397"/>
      <c r="P119" s="397"/>
      <c r="Q119" s="397"/>
      <c r="R119" s="397"/>
      <c r="S119" s="397"/>
      <c r="T119" s="397"/>
      <c r="U119" s="397"/>
      <c r="V119" s="397"/>
      <c r="W119" s="397"/>
      <c r="X119" s="397"/>
      <c r="Y119" s="397"/>
      <c r="Z119" s="397"/>
      <c r="AA119" s="397"/>
      <c r="AB119" s="397"/>
      <c r="AC119" s="397"/>
      <c r="AD119" s="397"/>
      <c r="AE119" s="398"/>
      <c r="AF119" s="200"/>
      <c r="AG119" s="201"/>
      <c r="AH119" s="390"/>
      <c r="AI119" s="375"/>
      <c r="AJ119" s="375"/>
      <c r="AK119" s="375"/>
      <c r="AL119" s="392"/>
      <c r="AM119" s="392"/>
      <c r="AN119" s="392"/>
      <c r="AO119" s="392"/>
      <c r="AP119" s="396"/>
      <c r="AQ119" s="397"/>
      <c r="AR119" s="397"/>
      <c r="AS119" s="397"/>
      <c r="AT119" s="397"/>
      <c r="AU119" s="397"/>
      <c r="AV119" s="397"/>
      <c r="AW119" s="397"/>
      <c r="AX119" s="397"/>
      <c r="AY119" s="397"/>
      <c r="AZ119" s="397"/>
      <c r="BA119" s="397"/>
      <c r="BB119" s="397"/>
      <c r="BC119" s="397"/>
      <c r="BD119" s="397"/>
      <c r="BE119" s="397"/>
      <c r="BF119" s="397"/>
      <c r="BG119" s="397"/>
      <c r="BH119" s="397"/>
      <c r="BI119" s="397"/>
      <c r="BJ119" s="397"/>
      <c r="BK119" s="397"/>
      <c r="BL119" s="398"/>
    </row>
    <row r="120" spans="1:64" ht="18.75" customHeight="1">
      <c r="A120" s="385" t="s">
        <v>279</v>
      </c>
      <c r="B120" s="386"/>
      <c r="C120" s="386"/>
      <c r="D120" s="386"/>
      <c r="E120" s="387"/>
      <c r="F120" s="387"/>
      <c r="G120" s="387"/>
      <c r="H120" s="387"/>
      <c r="I120" s="387"/>
      <c r="J120" s="387"/>
      <c r="K120" s="375" t="s">
        <v>280</v>
      </c>
      <c r="L120" s="375"/>
      <c r="M120" s="375"/>
      <c r="N120" s="375"/>
      <c r="O120" s="376" t="str">
        <f>IF(E120="","ﾅﾝﾊﾞｰ入力で選手名自動出力",VLOOKUP(E120,'女子申込入力'!$C$14:$G$53,2,FALSE))</f>
        <v>ﾅﾝﾊﾞｰ入力で選手名自動出力</v>
      </c>
      <c r="P120" s="377"/>
      <c r="Q120" s="377"/>
      <c r="R120" s="377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377"/>
      <c r="AE120" s="378"/>
      <c r="AF120" s="202"/>
      <c r="AH120" s="385" t="s">
        <v>279</v>
      </c>
      <c r="AI120" s="386"/>
      <c r="AJ120" s="386"/>
      <c r="AK120" s="386"/>
      <c r="AL120" s="387"/>
      <c r="AM120" s="387"/>
      <c r="AN120" s="387"/>
      <c r="AO120" s="387"/>
      <c r="AP120" s="387"/>
      <c r="AQ120" s="387"/>
      <c r="AR120" s="375" t="s">
        <v>280</v>
      </c>
      <c r="AS120" s="375"/>
      <c r="AT120" s="375"/>
      <c r="AU120" s="375"/>
      <c r="AV120" s="376" t="str">
        <f>IF(AL120="","ﾅﾝﾊﾞｰ入力で選手名自動出力",VLOOKUP(AL120,'女子申込入力'!$C$14:$G$53,2,FALSE))</f>
        <v>ﾅﾝﾊﾞｰ入力で選手名自動出力</v>
      </c>
      <c r="AW120" s="377"/>
      <c r="AX120" s="377"/>
      <c r="AY120" s="377"/>
      <c r="AZ120" s="377"/>
      <c r="BA120" s="377"/>
      <c r="BB120" s="377"/>
      <c r="BC120" s="377"/>
      <c r="BD120" s="377"/>
      <c r="BE120" s="377"/>
      <c r="BF120" s="377"/>
      <c r="BG120" s="377"/>
      <c r="BH120" s="377"/>
      <c r="BI120" s="377"/>
      <c r="BJ120" s="377"/>
      <c r="BK120" s="377"/>
      <c r="BL120" s="378"/>
    </row>
    <row r="121" spans="1:64" ht="18.75" customHeight="1">
      <c r="A121" s="385"/>
      <c r="B121" s="386"/>
      <c r="C121" s="386"/>
      <c r="D121" s="386"/>
      <c r="E121" s="387"/>
      <c r="F121" s="387"/>
      <c r="G121" s="387"/>
      <c r="H121" s="387"/>
      <c r="I121" s="387"/>
      <c r="J121" s="387"/>
      <c r="K121" s="375"/>
      <c r="L121" s="375"/>
      <c r="M121" s="375"/>
      <c r="N121" s="375"/>
      <c r="O121" s="379"/>
      <c r="P121" s="380"/>
      <c r="Q121" s="380"/>
      <c r="R121" s="380"/>
      <c r="S121" s="380"/>
      <c r="T121" s="380"/>
      <c r="U121" s="380"/>
      <c r="V121" s="380"/>
      <c r="W121" s="380"/>
      <c r="X121" s="380"/>
      <c r="Y121" s="380"/>
      <c r="Z121" s="380"/>
      <c r="AA121" s="380"/>
      <c r="AB121" s="380"/>
      <c r="AC121" s="380"/>
      <c r="AD121" s="380"/>
      <c r="AE121" s="381"/>
      <c r="AF121" s="202"/>
      <c r="AH121" s="385"/>
      <c r="AI121" s="386"/>
      <c r="AJ121" s="386"/>
      <c r="AK121" s="386"/>
      <c r="AL121" s="387"/>
      <c r="AM121" s="387"/>
      <c r="AN121" s="387"/>
      <c r="AO121" s="387"/>
      <c r="AP121" s="387"/>
      <c r="AQ121" s="387"/>
      <c r="AR121" s="375"/>
      <c r="AS121" s="375"/>
      <c r="AT121" s="375"/>
      <c r="AU121" s="375"/>
      <c r="AV121" s="379"/>
      <c r="AW121" s="380"/>
      <c r="AX121" s="380"/>
      <c r="AY121" s="380"/>
      <c r="AZ121" s="380"/>
      <c r="BA121" s="380"/>
      <c r="BB121" s="380"/>
      <c r="BC121" s="380"/>
      <c r="BD121" s="380"/>
      <c r="BE121" s="380"/>
      <c r="BF121" s="380"/>
      <c r="BG121" s="380"/>
      <c r="BH121" s="380"/>
      <c r="BI121" s="380"/>
      <c r="BJ121" s="380"/>
      <c r="BK121" s="380"/>
      <c r="BL121" s="381"/>
    </row>
    <row r="122" spans="1:64" ht="12" customHeight="1">
      <c r="A122" s="335" t="s">
        <v>281</v>
      </c>
      <c r="B122" s="336"/>
      <c r="C122" s="336"/>
      <c r="D122" s="336"/>
      <c r="E122" s="341">
        <f>IF('女子申込入力'!$H$2="","",'女子申込入力'!$H$2)</f>
      </c>
      <c r="F122" s="341"/>
      <c r="G122" s="341"/>
      <c r="H122" s="341"/>
      <c r="I122" s="341"/>
      <c r="J122" s="341"/>
      <c r="K122" s="341"/>
      <c r="L122" s="341"/>
      <c r="M122" s="341"/>
      <c r="N122" s="341"/>
      <c r="O122" s="341"/>
      <c r="P122" s="341"/>
      <c r="Q122" s="341"/>
      <c r="R122" s="341"/>
      <c r="S122" s="341"/>
      <c r="T122" s="341"/>
      <c r="U122" s="341"/>
      <c r="V122" s="341"/>
      <c r="W122" s="341"/>
      <c r="X122" s="341"/>
      <c r="Y122" s="341"/>
      <c r="Z122" s="341"/>
      <c r="AA122" s="341"/>
      <c r="AB122" s="341"/>
      <c r="AC122" s="341"/>
      <c r="AD122" s="341"/>
      <c r="AE122" s="342"/>
      <c r="AF122" s="203"/>
      <c r="AH122" s="335" t="s">
        <v>281</v>
      </c>
      <c r="AI122" s="336"/>
      <c r="AJ122" s="336"/>
      <c r="AK122" s="336"/>
      <c r="AL122" s="341">
        <f>IF('女子申込入力'!$H$2="","",'女子申込入力'!$H$2)</f>
      </c>
      <c r="AM122" s="341"/>
      <c r="AN122" s="341"/>
      <c r="AO122" s="341"/>
      <c r="AP122" s="341"/>
      <c r="AQ122" s="341"/>
      <c r="AR122" s="341"/>
      <c r="AS122" s="341"/>
      <c r="AT122" s="341"/>
      <c r="AU122" s="341"/>
      <c r="AV122" s="341"/>
      <c r="AW122" s="341"/>
      <c r="AX122" s="341"/>
      <c r="AY122" s="341"/>
      <c r="AZ122" s="341"/>
      <c r="BA122" s="341"/>
      <c r="BB122" s="341"/>
      <c r="BC122" s="341"/>
      <c r="BD122" s="341"/>
      <c r="BE122" s="341"/>
      <c r="BF122" s="341"/>
      <c r="BG122" s="341"/>
      <c r="BH122" s="341"/>
      <c r="BI122" s="341"/>
      <c r="BJ122" s="341"/>
      <c r="BK122" s="341"/>
      <c r="BL122" s="342"/>
    </row>
    <row r="123" spans="1:64" ht="12">
      <c r="A123" s="337"/>
      <c r="B123" s="338"/>
      <c r="C123" s="338"/>
      <c r="D123" s="338"/>
      <c r="E123" s="343"/>
      <c r="F123" s="343"/>
      <c r="G123" s="343"/>
      <c r="H123" s="343"/>
      <c r="I123" s="343"/>
      <c r="J123" s="343"/>
      <c r="K123" s="343"/>
      <c r="L123" s="343"/>
      <c r="M123" s="343"/>
      <c r="N123" s="343"/>
      <c r="O123" s="343"/>
      <c r="P123" s="343"/>
      <c r="Q123" s="343"/>
      <c r="R123" s="343"/>
      <c r="S123" s="343"/>
      <c r="T123" s="343"/>
      <c r="U123" s="343"/>
      <c r="V123" s="343"/>
      <c r="W123" s="343"/>
      <c r="X123" s="343"/>
      <c r="Y123" s="343"/>
      <c r="Z123" s="343"/>
      <c r="AA123" s="343"/>
      <c r="AB123" s="343"/>
      <c r="AC123" s="343"/>
      <c r="AD123" s="343"/>
      <c r="AE123" s="344"/>
      <c r="AF123" s="203"/>
      <c r="AH123" s="337"/>
      <c r="AI123" s="338"/>
      <c r="AJ123" s="338"/>
      <c r="AK123" s="338"/>
      <c r="AL123" s="343"/>
      <c r="AM123" s="343"/>
      <c r="AN123" s="343"/>
      <c r="AO123" s="343"/>
      <c r="AP123" s="343"/>
      <c r="AQ123" s="343"/>
      <c r="AR123" s="343"/>
      <c r="AS123" s="343"/>
      <c r="AT123" s="343"/>
      <c r="AU123" s="343"/>
      <c r="AV123" s="343"/>
      <c r="AW123" s="343"/>
      <c r="AX123" s="343"/>
      <c r="AY123" s="343"/>
      <c r="AZ123" s="343"/>
      <c r="BA123" s="343"/>
      <c r="BB123" s="343"/>
      <c r="BC123" s="343"/>
      <c r="BD123" s="343"/>
      <c r="BE123" s="343"/>
      <c r="BF123" s="343"/>
      <c r="BG123" s="343"/>
      <c r="BH123" s="343"/>
      <c r="BI123" s="343"/>
      <c r="BJ123" s="343"/>
      <c r="BK123" s="343"/>
      <c r="BL123" s="344"/>
    </row>
    <row r="124" spans="1:64" ht="12" thickBot="1">
      <c r="A124" s="339"/>
      <c r="B124" s="340"/>
      <c r="C124" s="340"/>
      <c r="D124" s="340"/>
      <c r="E124" s="345"/>
      <c r="F124" s="345"/>
      <c r="G124" s="345"/>
      <c r="H124" s="345"/>
      <c r="I124" s="345"/>
      <c r="J124" s="345"/>
      <c r="K124" s="345"/>
      <c r="L124" s="345"/>
      <c r="M124" s="345"/>
      <c r="N124" s="345"/>
      <c r="O124" s="345"/>
      <c r="P124" s="345"/>
      <c r="Q124" s="345"/>
      <c r="R124" s="345"/>
      <c r="S124" s="345"/>
      <c r="T124" s="345"/>
      <c r="U124" s="345"/>
      <c r="V124" s="345"/>
      <c r="W124" s="345"/>
      <c r="X124" s="345"/>
      <c r="Y124" s="345"/>
      <c r="Z124" s="345"/>
      <c r="AA124" s="345"/>
      <c r="AB124" s="345"/>
      <c r="AC124" s="345"/>
      <c r="AD124" s="345"/>
      <c r="AE124" s="346"/>
      <c r="AF124" s="203"/>
      <c r="AH124" s="339"/>
      <c r="AI124" s="340"/>
      <c r="AJ124" s="340"/>
      <c r="AK124" s="340"/>
      <c r="AL124" s="345"/>
      <c r="AM124" s="345"/>
      <c r="AN124" s="345"/>
      <c r="AO124" s="345"/>
      <c r="AP124" s="345"/>
      <c r="AQ124" s="345"/>
      <c r="AR124" s="345"/>
      <c r="AS124" s="345"/>
      <c r="AT124" s="345"/>
      <c r="AU124" s="345"/>
      <c r="AV124" s="345"/>
      <c r="AW124" s="345"/>
      <c r="AX124" s="345"/>
      <c r="AY124" s="345"/>
      <c r="AZ124" s="345"/>
      <c r="BA124" s="345"/>
      <c r="BB124" s="345"/>
      <c r="BC124" s="345"/>
      <c r="BD124" s="345"/>
      <c r="BE124" s="345"/>
      <c r="BF124" s="345"/>
      <c r="BG124" s="345"/>
      <c r="BH124" s="345"/>
      <c r="BI124" s="345"/>
      <c r="BJ124" s="345"/>
      <c r="BK124" s="345"/>
      <c r="BL124" s="346"/>
    </row>
    <row r="125" spans="1:64" ht="12">
      <c r="A125" s="250"/>
      <c r="B125" s="250"/>
      <c r="C125" s="250"/>
      <c r="D125" s="250"/>
      <c r="E125" s="250"/>
      <c r="F125" s="250"/>
      <c r="G125" s="250"/>
      <c r="H125" s="250"/>
      <c r="I125" s="249"/>
      <c r="J125" s="249"/>
      <c r="K125" s="249"/>
      <c r="L125" s="249"/>
      <c r="M125" s="249"/>
      <c r="N125" s="249"/>
      <c r="O125" s="249"/>
      <c r="P125" s="249"/>
      <c r="Q125" s="249"/>
      <c r="R125" s="249"/>
      <c r="S125" s="249"/>
      <c r="T125" s="249"/>
      <c r="U125" s="249"/>
      <c r="V125" s="249"/>
      <c r="W125" s="249"/>
      <c r="X125" s="249"/>
      <c r="Y125" s="249"/>
      <c r="Z125" s="249"/>
      <c r="AA125" s="249"/>
      <c r="AB125" s="249"/>
      <c r="AC125" s="249"/>
      <c r="AD125" s="249"/>
      <c r="AE125" s="249"/>
      <c r="AF125" s="203"/>
      <c r="AH125" s="250"/>
      <c r="AI125" s="250"/>
      <c r="AJ125" s="250"/>
      <c r="AK125" s="250"/>
      <c r="AL125" s="250"/>
      <c r="AM125" s="250"/>
      <c r="AN125" s="250"/>
      <c r="AO125" s="250"/>
      <c r="AP125" s="249"/>
      <c r="AQ125" s="249"/>
      <c r="AR125" s="249"/>
      <c r="AS125" s="249"/>
      <c r="AT125" s="249"/>
      <c r="AU125" s="249"/>
      <c r="AV125" s="249"/>
      <c r="AW125" s="249"/>
      <c r="AX125" s="249"/>
      <c r="AY125" s="249"/>
      <c r="AZ125" s="249"/>
      <c r="BA125" s="249"/>
      <c r="BB125" s="249"/>
      <c r="BC125" s="249"/>
      <c r="BD125" s="249"/>
      <c r="BE125" s="249"/>
      <c r="BF125" s="249"/>
      <c r="BG125" s="249"/>
      <c r="BH125" s="249"/>
      <c r="BI125" s="249"/>
      <c r="BJ125" s="249"/>
      <c r="BK125" s="249"/>
      <c r="BL125" s="249"/>
    </row>
    <row r="126" spans="1:64" ht="12">
      <c r="A126" s="250"/>
      <c r="B126" s="250"/>
      <c r="C126" s="250"/>
      <c r="D126" s="250"/>
      <c r="E126" s="250"/>
      <c r="F126" s="250"/>
      <c r="G126" s="250"/>
      <c r="H126" s="250"/>
      <c r="I126" s="249"/>
      <c r="J126" s="249"/>
      <c r="K126" s="249"/>
      <c r="L126" s="249"/>
      <c r="M126" s="249"/>
      <c r="N126" s="249"/>
      <c r="O126" s="249"/>
      <c r="P126" s="249"/>
      <c r="Q126" s="249"/>
      <c r="R126" s="249"/>
      <c r="S126" s="249"/>
      <c r="T126" s="249"/>
      <c r="U126" s="249"/>
      <c r="V126" s="249"/>
      <c r="W126" s="249"/>
      <c r="X126" s="249"/>
      <c r="Y126" s="249"/>
      <c r="Z126" s="249"/>
      <c r="AA126" s="249"/>
      <c r="AB126" s="249"/>
      <c r="AC126" s="249"/>
      <c r="AD126" s="249"/>
      <c r="AE126" s="249"/>
      <c r="AF126" s="203"/>
      <c r="AH126" s="250"/>
      <c r="AI126" s="250"/>
      <c r="AJ126" s="250"/>
      <c r="AK126" s="250"/>
      <c r="AL126" s="250"/>
      <c r="AM126" s="250"/>
      <c r="AN126" s="250"/>
      <c r="AO126" s="250"/>
      <c r="AP126" s="249"/>
      <c r="AQ126" s="249"/>
      <c r="AR126" s="249"/>
      <c r="AS126" s="249"/>
      <c r="AT126" s="249"/>
      <c r="AU126" s="249"/>
      <c r="AV126" s="249"/>
      <c r="AW126" s="249"/>
      <c r="AX126" s="249"/>
      <c r="AY126" s="249"/>
      <c r="AZ126" s="249"/>
      <c r="BA126" s="249"/>
      <c r="BB126" s="249"/>
      <c r="BC126" s="249"/>
      <c r="BD126" s="249"/>
      <c r="BE126" s="249"/>
      <c r="BF126" s="249"/>
      <c r="BG126" s="249"/>
      <c r="BH126" s="249"/>
      <c r="BI126" s="249"/>
      <c r="BJ126" s="249"/>
      <c r="BK126" s="249"/>
      <c r="BL126" s="249"/>
    </row>
    <row r="127" spans="1:64" ht="18.75" customHeight="1">
      <c r="A127" s="251"/>
      <c r="B127" s="251"/>
      <c r="C127" s="251"/>
      <c r="D127" s="251"/>
      <c r="E127" s="252"/>
      <c r="F127" s="252"/>
      <c r="G127" s="252"/>
      <c r="H127" s="252"/>
      <c r="I127" s="252"/>
      <c r="J127" s="252"/>
      <c r="K127" s="252"/>
      <c r="L127" s="252"/>
      <c r="M127" s="252"/>
      <c r="N127" s="252"/>
      <c r="O127" s="252"/>
      <c r="P127" s="252"/>
      <c r="Q127" s="252"/>
      <c r="R127" s="252"/>
      <c r="S127" s="252"/>
      <c r="T127" s="252"/>
      <c r="U127" s="252"/>
      <c r="V127" s="253"/>
      <c r="W127" s="251"/>
      <c r="X127" s="251"/>
      <c r="Y127" s="251"/>
      <c r="Z127" s="251"/>
      <c r="AA127" s="251"/>
      <c r="AB127" s="251"/>
      <c r="AC127" s="251"/>
      <c r="AD127" s="251"/>
      <c r="AE127" s="251"/>
      <c r="AF127" s="202"/>
      <c r="AH127" s="251"/>
      <c r="AI127" s="251"/>
      <c r="AJ127" s="251"/>
      <c r="AK127" s="251"/>
      <c r="AL127" s="252"/>
      <c r="AM127" s="252"/>
      <c r="AN127" s="252"/>
      <c r="AO127" s="252"/>
      <c r="AP127" s="252"/>
      <c r="AQ127" s="252"/>
      <c r="AR127" s="252"/>
      <c r="AS127" s="252"/>
      <c r="AT127" s="252"/>
      <c r="AU127" s="252"/>
      <c r="AV127" s="252"/>
      <c r="AW127" s="252"/>
      <c r="AX127" s="252"/>
      <c r="AY127" s="252"/>
      <c r="AZ127" s="252"/>
      <c r="BA127" s="252"/>
      <c r="BB127" s="252"/>
      <c r="BC127" s="253"/>
      <c r="BD127" s="251"/>
      <c r="BE127" s="251"/>
      <c r="BF127" s="251"/>
      <c r="BG127" s="251"/>
      <c r="BH127" s="251"/>
      <c r="BI127" s="251"/>
      <c r="BJ127" s="251"/>
      <c r="BK127" s="251"/>
      <c r="BL127" s="251"/>
    </row>
    <row r="128" spans="1:64" ht="18.75" customHeight="1">
      <c r="A128" s="251" t="s">
        <v>293</v>
      </c>
      <c r="B128" s="251"/>
      <c r="C128" s="251"/>
      <c r="D128" s="251"/>
      <c r="E128" s="252"/>
      <c r="F128" s="252"/>
      <c r="G128" s="252"/>
      <c r="H128" s="252"/>
      <c r="I128" s="252"/>
      <c r="J128" s="252"/>
      <c r="K128" s="252"/>
      <c r="L128" s="252"/>
      <c r="M128" s="252"/>
      <c r="N128" s="252"/>
      <c r="O128" s="252"/>
      <c r="P128" s="252"/>
      <c r="Q128" s="252"/>
      <c r="R128" s="252"/>
      <c r="S128" s="252"/>
      <c r="T128" s="252"/>
      <c r="U128" s="252"/>
      <c r="V128" s="251"/>
      <c r="W128" s="251"/>
      <c r="X128" s="251"/>
      <c r="Y128" s="251"/>
      <c r="Z128" s="251"/>
      <c r="AA128" s="251"/>
      <c r="AB128" s="251"/>
      <c r="AC128" s="251"/>
      <c r="AD128" s="251"/>
      <c r="AE128" s="251"/>
      <c r="AF128" s="202"/>
      <c r="AH128" s="251" t="s">
        <v>293</v>
      </c>
      <c r="AI128" s="251"/>
      <c r="AJ128" s="251"/>
      <c r="AK128" s="251"/>
      <c r="AL128" s="252"/>
      <c r="AM128" s="252"/>
      <c r="AN128" s="252"/>
      <c r="AO128" s="252"/>
      <c r="AP128" s="252"/>
      <c r="AQ128" s="252"/>
      <c r="AR128" s="252"/>
      <c r="AS128" s="252"/>
      <c r="AT128" s="252"/>
      <c r="AU128" s="252"/>
      <c r="AV128" s="252"/>
      <c r="AW128" s="252"/>
      <c r="AX128" s="252"/>
      <c r="AY128" s="252"/>
      <c r="AZ128" s="252"/>
      <c r="BA128" s="252"/>
      <c r="BB128" s="252"/>
      <c r="BC128" s="251"/>
      <c r="BD128" s="251"/>
      <c r="BE128" s="251"/>
      <c r="BF128" s="251"/>
      <c r="BG128" s="251"/>
      <c r="BH128" s="251"/>
      <c r="BI128" s="251"/>
      <c r="BJ128" s="251"/>
      <c r="BK128" s="251"/>
      <c r="BL128" s="251"/>
    </row>
    <row r="129" spans="1:55" ht="12">
      <c r="A129" s="262" t="s">
        <v>298</v>
      </c>
      <c r="N129" s="204"/>
      <c r="R129" s="204"/>
      <c r="T129" s="204"/>
      <c r="U129" s="204"/>
      <c r="V129" s="204"/>
      <c r="AH129" s="262" t="s">
        <v>298</v>
      </c>
      <c r="AU129" s="204"/>
      <c r="AY129" s="204"/>
      <c r="BA129" s="204"/>
      <c r="BB129" s="204"/>
      <c r="BC129" s="204"/>
    </row>
    <row r="130" spans="1:34" ht="12">
      <c r="A130" s="204"/>
      <c r="AH130" s="204"/>
    </row>
    <row r="131" spans="1:64" ht="9.75" customHeight="1">
      <c r="A131" s="369" t="s">
        <v>297</v>
      </c>
      <c r="B131" s="370"/>
      <c r="C131" s="370"/>
      <c r="D131" s="370"/>
      <c r="E131" s="370"/>
      <c r="F131" s="370"/>
      <c r="G131" s="205" t="s">
        <v>291</v>
      </c>
      <c r="H131" s="206"/>
      <c r="I131" s="206"/>
      <c r="J131" s="206"/>
      <c r="K131" s="206"/>
      <c r="L131" s="206"/>
      <c r="M131" s="207"/>
      <c r="N131" s="363" t="s">
        <v>282</v>
      </c>
      <c r="O131" s="364"/>
      <c r="P131" s="365"/>
      <c r="Q131" s="349"/>
      <c r="R131" s="350"/>
      <c r="S131" s="350"/>
      <c r="T131" s="350"/>
      <c r="U131" s="350"/>
      <c r="V131" s="351"/>
      <c r="W131" s="330" t="s">
        <v>284</v>
      </c>
      <c r="X131" s="331"/>
      <c r="Y131" s="355"/>
      <c r="Z131" s="357"/>
      <c r="AA131" s="358"/>
      <c r="AB131" s="358"/>
      <c r="AC131" s="358"/>
      <c r="AD131" s="358"/>
      <c r="AE131" s="359"/>
      <c r="AH131" s="369" t="s">
        <v>297</v>
      </c>
      <c r="AI131" s="370"/>
      <c r="AJ131" s="370"/>
      <c r="AK131" s="370"/>
      <c r="AL131" s="370"/>
      <c r="AM131" s="370"/>
      <c r="AN131" s="205" t="s">
        <v>291</v>
      </c>
      <c r="AO131" s="206"/>
      <c r="AP131" s="206"/>
      <c r="AQ131" s="206"/>
      <c r="AR131" s="206"/>
      <c r="AS131" s="206"/>
      <c r="AT131" s="207"/>
      <c r="AU131" s="363" t="s">
        <v>282</v>
      </c>
      <c r="AV131" s="364"/>
      <c r="AW131" s="365"/>
      <c r="AX131" s="349"/>
      <c r="AY131" s="350"/>
      <c r="AZ131" s="350"/>
      <c r="BA131" s="350"/>
      <c r="BB131" s="350"/>
      <c r="BC131" s="351"/>
      <c r="BD131" s="330" t="s">
        <v>284</v>
      </c>
      <c r="BE131" s="331"/>
      <c r="BF131" s="355"/>
      <c r="BG131" s="357"/>
      <c r="BH131" s="358"/>
      <c r="BI131" s="358"/>
      <c r="BJ131" s="358"/>
      <c r="BK131" s="358"/>
      <c r="BL131" s="359"/>
    </row>
    <row r="132" spans="1:64" ht="9.75" customHeight="1">
      <c r="A132" s="371"/>
      <c r="B132" s="372"/>
      <c r="C132" s="372"/>
      <c r="D132" s="372"/>
      <c r="E132" s="372"/>
      <c r="F132" s="372"/>
      <c r="G132" s="256"/>
      <c r="H132" s="257"/>
      <c r="I132" s="257"/>
      <c r="J132" s="257"/>
      <c r="K132" s="257"/>
      <c r="L132" s="257"/>
      <c r="M132" s="258"/>
      <c r="N132" s="366"/>
      <c r="O132" s="367"/>
      <c r="P132" s="368"/>
      <c r="Q132" s="352"/>
      <c r="R132" s="353"/>
      <c r="S132" s="353"/>
      <c r="T132" s="353"/>
      <c r="U132" s="353"/>
      <c r="V132" s="354"/>
      <c r="W132" s="382"/>
      <c r="X132" s="383"/>
      <c r="Y132" s="384"/>
      <c r="Z132" s="360"/>
      <c r="AA132" s="361"/>
      <c r="AB132" s="361"/>
      <c r="AC132" s="361"/>
      <c r="AD132" s="361"/>
      <c r="AE132" s="362"/>
      <c r="AH132" s="371"/>
      <c r="AI132" s="372"/>
      <c r="AJ132" s="372"/>
      <c r="AK132" s="372"/>
      <c r="AL132" s="372"/>
      <c r="AM132" s="372"/>
      <c r="AN132" s="256"/>
      <c r="AO132" s="257"/>
      <c r="AP132" s="257"/>
      <c r="AQ132" s="257"/>
      <c r="AR132" s="257"/>
      <c r="AS132" s="257"/>
      <c r="AT132" s="258"/>
      <c r="AU132" s="366"/>
      <c r="AV132" s="367"/>
      <c r="AW132" s="368"/>
      <c r="AX132" s="352"/>
      <c r="AY132" s="353"/>
      <c r="AZ132" s="353"/>
      <c r="BA132" s="353"/>
      <c r="BB132" s="353"/>
      <c r="BC132" s="354"/>
      <c r="BD132" s="382"/>
      <c r="BE132" s="383"/>
      <c r="BF132" s="384"/>
      <c r="BG132" s="360"/>
      <c r="BH132" s="361"/>
      <c r="BI132" s="361"/>
      <c r="BJ132" s="361"/>
      <c r="BK132" s="361"/>
      <c r="BL132" s="362"/>
    </row>
    <row r="133" spans="1:64" ht="9.75" customHeight="1">
      <c r="A133" s="371"/>
      <c r="B133" s="372"/>
      <c r="C133" s="372"/>
      <c r="D133" s="372"/>
      <c r="E133" s="372"/>
      <c r="F133" s="372"/>
      <c r="G133" s="256"/>
      <c r="H133" s="257"/>
      <c r="I133" s="257"/>
      <c r="J133" s="257"/>
      <c r="K133" s="257"/>
      <c r="L133" s="257"/>
      <c r="M133" s="258"/>
      <c r="N133" s="363" t="s">
        <v>283</v>
      </c>
      <c r="O133" s="364"/>
      <c r="P133" s="365"/>
      <c r="Q133" s="349"/>
      <c r="R133" s="350"/>
      <c r="S133" s="350"/>
      <c r="T133" s="350"/>
      <c r="U133" s="350"/>
      <c r="V133" s="351"/>
      <c r="W133" s="333"/>
      <c r="X133" s="333"/>
      <c r="Y133" s="333"/>
      <c r="Z133" s="334"/>
      <c r="AA133" s="334"/>
      <c r="AB133" s="334"/>
      <c r="AC133" s="334"/>
      <c r="AD133" s="334"/>
      <c r="AE133" s="334"/>
      <c r="AH133" s="371"/>
      <c r="AI133" s="372"/>
      <c r="AJ133" s="372"/>
      <c r="AK133" s="372"/>
      <c r="AL133" s="372"/>
      <c r="AM133" s="372"/>
      <c r="AN133" s="256"/>
      <c r="AO133" s="257"/>
      <c r="AP133" s="257"/>
      <c r="AQ133" s="257"/>
      <c r="AR133" s="257"/>
      <c r="AS133" s="257"/>
      <c r="AT133" s="258"/>
      <c r="AU133" s="363" t="s">
        <v>283</v>
      </c>
      <c r="AV133" s="364"/>
      <c r="AW133" s="365"/>
      <c r="AX133" s="349"/>
      <c r="AY133" s="350"/>
      <c r="AZ133" s="350"/>
      <c r="BA133" s="350"/>
      <c r="BB133" s="350"/>
      <c r="BC133" s="351"/>
      <c r="BD133" s="333"/>
      <c r="BE133" s="333"/>
      <c r="BF133" s="333"/>
      <c r="BG133" s="334"/>
      <c r="BH133" s="334"/>
      <c r="BI133" s="334"/>
      <c r="BJ133" s="334"/>
      <c r="BK133" s="334"/>
      <c r="BL133" s="334"/>
    </row>
    <row r="134" spans="1:64" ht="9.75" customHeight="1">
      <c r="A134" s="373"/>
      <c r="B134" s="374"/>
      <c r="C134" s="374"/>
      <c r="D134" s="374"/>
      <c r="E134" s="374"/>
      <c r="F134" s="374"/>
      <c r="G134" s="259"/>
      <c r="H134" s="260"/>
      <c r="I134" s="260"/>
      <c r="J134" s="260"/>
      <c r="K134" s="260"/>
      <c r="L134" s="260"/>
      <c r="M134" s="261"/>
      <c r="N134" s="366"/>
      <c r="O134" s="367"/>
      <c r="P134" s="368"/>
      <c r="Q134" s="352"/>
      <c r="R134" s="353"/>
      <c r="S134" s="353"/>
      <c r="T134" s="353"/>
      <c r="U134" s="353"/>
      <c r="V134" s="354"/>
      <c r="W134" s="333"/>
      <c r="X134" s="333"/>
      <c r="Y134" s="333"/>
      <c r="Z134" s="334"/>
      <c r="AA134" s="334"/>
      <c r="AB134" s="334"/>
      <c r="AC134" s="334"/>
      <c r="AD134" s="334"/>
      <c r="AE134" s="334"/>
      <c r="AH134" s="373"/>
      <c r="AI134" s="374"/>
      <c r="AJ134" s="374"/>
      <c r="AK134" s="374"/>
      <c r="AL134" s="374"/>
      <c r="AM134" s="374"/>
      <c r="AN134" s="259"/>
      <c r="AO134" s="260"/>
      <c r="AP134" s="260"/>
      <c r="AQ134" s="260"/>
      <c r="AR134" s="260"/>
      <c r="AS134" s="260"/>
      <c r="AT134" s="261"/>
      <c r="AU134" s="366"/>
      <c r="AV134" s="367"/>
      <c r="AW134" s="368"/>
      <c r="AX134" s="352"/>
      <c r="AY134" s="353"/>
      <c r="AZ134" s="353"/>
      <c r="BA134" s="353"/>
      <c r="BB134" s="353"/>
      <c r="BC134" s="354"/>
      <c r="BD134" s="333"/>
      <c r="BE134" s="333"/>
      <c r="BF134" s="333"/>
      <c r="BG134" s="334"/>
      <c r="BH134" s="334"/>
      <c r="BI134" s="334"/>
      <c r="BJ134" s="334"/>
      <c r="BK134" s="334"/>
      <c r="BL134" s="334"/>
    </row>
    <row r="135" spans="1:64" ht="9.75" customHeight="1">
      <c r="A135" s="369" t="s">
        <v>297</v>
      </c>
      <c r="B135" s="370"/>
      <c r="C135" s="370"/>
      <c r="D135" s="370"/>
      <c r="E135" s="370"/>
      <c r="F135" s="370"/>
      <c r="G135" s="205" t="s">
        <v>291</v>
      </c>
      <c r="H135" s="206"/>
      <c r="I135" s="206"/>
      <c r="J135" s="206"/>
      <c r="K135" s="206"/>
      <c r="L135" s="206"/>
      <c r="M135" s="207"/>
      <c r="N135" s="347" t="s">
        <v>282</v>
      </c>
      <c r="O135" s="348"/>
      <c r="P135" s="348"/>
      <c r="Q135" s="349"/>
      <c r="R135" s="350"/>
      <c r="S135" s="350"/>
      <c r="T135" s="350"/>
      <c r="U135" s="350"/>
      <c r="V135" s="351"/>
      <c r="W135" s="330" t="s">
        <v>284</v>
      </c>
      <c r="X135" s="331"/>
      <c r="Y135" s="355"/>
      <c r="Z135" s="357"/>
      <c r="AA135" s="358"/>
      <c r="AB135" s="358"/>
      <c r="AC135" s="358"/>
      <c r="AD135" s="358"/>
      <c r="AE135" s="359"/>
      <c r="AH135" s="369" t="s">
        <v>297</v>
      </c>
      <c r="AI135" s="370"/>
      <c r="AJ135" s="370"/>
      <c r="AK135" s="370"/>
      <c r="AL135" s="370"/>
      <c r="AM135" s="370"/>
      <c r="AN135" s="205" t="s">
        <v>291</v>
      </c>
      <c r="AO135" s="206"/>
      <c r="AP135" s="206"/>
      <c r="AQ135" s="206"/>
      <c r="AR135" s="206"/>
      <c r="AS135" s="206"/>
      <c r="AT135" s="207"/>
      <c r="AU135" s="347" t="s">
        <v>282</v>
      </c>
      <c r="AV135" s="348"/>
      <c r="AW135" s="348"/>
      <c r="AX135" s="349"/>
      <c r="AY135" s="350"/>
      <c r="AZ135" s="350"/>
      <c r="BA135" s="350"/>
      <c r="BB135" s="350"/>
      <c r="BC135" s="351"/>
      <c r="BD135" s="330" t="s">
        <v>284</v>
      </c>
      <c r="BE135" s="331"/>
      <c r="BF135" s="355"/>
      <c r="BG135" s="357"/>
      <c r="BH135" s="358"/>
      <c r="BI135" s="358"/>
      <c r="BJ135" s="358"/>
      <c r="BK135" s="358"/>
      <c r="BL135" s="359"/>
    </row>
    <row r="136" spans="1:64" ht="9.75" customHeight="1">
      <c r="A136" s="371"/>
      <c r="B136" s="372"/>
      <c r="C136" s="372"/>
      <c r="D136" s="372"/>
      <c r="E136" s="372"/>
      <c r="F136" s="372"/>
      <c r="G136" s="256"/>
      <c r="H136" s="257"/>
      <c r="I136" s="257"/>
      <c r="J136" s="257"/>
      <c r="K136" s="257"/>
      <c r="L136" s="257"/>
      <c r="M136" s="258"/>
      <c r="N136" s="348"/>
      <c r="O136" s="348"/>
      <c r="P136" s="348"/>
      <c r="Q136" s="352"/>
      <c r="R136" s="353"/>
      <c r="S136" s="353"/>
      <c r="T136" s="353"/>
      <c r="U136" s="353"/>
      <c r="V136" s="354"/>
      <c r="W136" s="332"/>
      <c r="X136" s="333"/>
      <c r="Y136" s="356"/>
      <c r="Z136" s="360"/>
      <c r="AA136" s="361"/>
      <c r="AB136" s="361"/>
      <c r="AC136" s="361"/>
      <c r="AD136" s="361"/>
      <c r="AE136" s="362"/>
      <c r="AH136" s="371"/>
      <c r="AI136" s="372"/>
      <c r="AJ136" s="372"/>
      <c r="AK136" s="372"/>
      <c r="AL136" s="372"/>
      <c r="AM136" s="372"/>
      <c r="AN136" s="256"/>
      <c r="AO136" s="257"/>
      <c r="AP136" s="257"/>
      <c r="AQ136" s="257"/>
      <c r="AR136" s="257"/>
      <c r="AS136" s="257"/>
      <c r="AT136" s="258"/>
      <c r="AU136" s="348"/>
      <c r="AV136" s="348"/>
      <c r="AW136" s="348"/>
      <c r="AX136" s="352"/>
      <c r="AY136" s="353"/>
      <c r="AZ136" s="353"/>
      <c r="BA136" s="353"/>
      <c r="BB136" s="353"/>
      <c r="BC136" s="354"/>
      <c r="BD136" s="332"/>
      <c r="BE136" s="333"/>
      <c r="BF136" s="356"/>
      <c r="BG136" s="360"/>
      <c r="BH136" s="361"/>
      <c r="BI136" s="361"/>
      <c r="BJ136" s="361"/>
      <c r="BK136" s="361"/>
      <c r="BL136" s="362"/>
    </row>
    <row r="137" spans="1:64" ht="9.75" customHeight="1">
      <c r="A137" s="371"/>
      <c r="B137" s="372"/>
      <c r="C137" s="372"/>
      <c r="D137" s="372"/>
      <c r="E137" s="372"/>
      <c r="F137" s="372"/>
      <c r="G137" s="256"/>
      <c r="H137" s="257"/>
      <c r="I137" s="257"/>
      <c r="J137" s="257"/>
      <c r="K137" s="257"/>
      <c r="L137" s="257"/>
      <c r="M137" s="258"/>
      <c r="N137" s="347" t="s">
        <v>283</v>
      </c>
      <c r="O137" s="348"/>
      <c r="P137" s="348"/>
      <c r="Q137" s="349"/>
      <c r="R137" s="350"/>
      <c r="S137" s="350"/>
      <c r="T137" s="350"/>
      <c r="U137" s="350"/>
      <c r="V137" s="350"/>
      <c r="W137" s="330"/>
      <c r="X137" s="331"/>
      <c r="Y137" s="331"/>
      <c r="Z137" s="334"/>
      <c r="AA137" s="334"/>
      <c r="AB137" s="334"/>
      <c r="AC137" s="334"/>
      <c r="AD137" s="334"/>
      <c r="AE137" s="334"/>
      <c r="AF137" s="215"/>
      <c r="AG137" s="216"/>
      <c r="AH137" s="371"/>
      <c r="AI137" s="372"/>
      <c r="AJ137" s="372"/>
      <c r="AK137" s="372"/>
      <c r="AL137" s="372"/>
      <c r="AM137" s="372"/>
      <c r="AN137" s="256"/>
      <c r="AO137" s="257"/>
      <c r="AP137" s="257"/>
      <c r="AQ137" s="257"/>
      <c r="AR137" s="257"/>
      <c r="AS137" s="257"/>
      <c r="AT137" s="258"/>
      <c r="AU137" s="347" t="s">
        <v>283</v>
      </c>
      <c r="AV137" s="348"/>
      <c r="AW137" s="348"/>
      <c r="AX137" s="349"/>
      <c r="AY137" s="350"/>
      <c r="AZ137" s="350"/>
      <c r="BA137" s="350"/>
      <c r="BB137" s="350"/>
      <c r="BC137" s="350"/>
      <c r="BD137" s="330"/>
      <c r="BE137" s="331"/>
      <c r="BF137" s="331"/>
      <c r="BG137" s="334"/>
      <c r="BH137" s="334"/>
      <c r="BI137" s="334"/>
      <c r="BJ137" s="334"/>
      <c r="BK137" s="334"/>
      <c r="BL137" s="334"/>
    </row>
    <row r="138" spans="1:64" ht="9.75" customHeight="1">
      <c r="A138" s="373"/>
      <c r="B138" s="374"/>
      <c r="C138" s="374"/>
      <c r="D138" s="374"/>
      <c r="E138" s="374"/>
      <c r="F138" s="374"/>
      <c r="G138" s="259"/>
      <c r="H138" s="260"/>
      <c r="I138" s="260"/>
      <c r="J138" s="260"/>
      <c r="K138" s="260"/>
      <c r="L138" s="260"/>
      <c r="M138" s="261"/>
      <c r="N138" s="348"/>
      <c r="O138" s="348"/>
      <c r="P138" s="348"/>
      <c r="Q138" s="352"/>
      <c r="R138" s="353"/>
      <c r="S138" s="353"/>
      <c r="T138" s="353"/>
      <c r="U138" s="353"/>
      <c r="V138" s="353"/>
      <c r="W138" s="332"/>
      <c r="X138" s="333"/>
      <c r="Y138" s="333"/>
      <c r="Z138" s="334"/>
      <c r="AA138" s="334"/>
      <c r="AB138" s="334"/>
      <c r="AC138" s="334"/>
      <c r="AD138" s="334"/>
      <c r="AE138" s="334"/>
      <c r="AF138" s="215"/>
      <c r="AG138" s="216"/>
      <c r="AH138" s="373"/>
      <c r="AI138" s="374"/>
      <c r="AJ138" s="374"/>
      <c r="AK138" s="374"/>
      <c r="AL138" s="374"/>
      <c r="AM138" s="374"/>
      <c r="AN138" s="259"/>
      <c r="AO138" s="260"/>
      <c r="AP138" s="260"/>
      <c r="AQ138" s="260"/>
      <c r="AR138" s="260"/>
      <c r="AS138" s="260"/>
      <c r="AT138" s="261"/>
      <c r="AU138" s="348"/>
      <c r="AV138" s="348"/>
      <c r="AW138" s="348"/>
      <c r="AX138" s="352"/>
      <c r="AY138" s="353"/>
      <c r="AZ138" s="353"/>
      <c r="BA138" s="353"/>
      <c r="BB138" s="353"/>
      <c r="BC138" s="353"/>
      <c r="BD138" s="332"/>
      <c r="BE138" s="333"/>
      <c r="BF138" s="333"/>
      <c r="BG138" s="334"/>
      <c r="BH138" s="334"/>
      <c r="BI138" s="334"/>
      <c r="BJ138" s="334"/>
      <c r="BK138" s="334"/>
      <c r="BL138" s="334"/>
    </row>
    <row r="139" spans="1:64" ht="18.75" customHeight="1" thickBot="1">
      <c r="A139" s="254" t="s">
        <v>308</v>
      </c>
      <c r="B139" s="251"/>
      <c r="C139" s="251"/>
      <c r="D139" s="251"/>
      <c r="E139" s="251"/>
      <c r="F139" s="251"/>
      <c r="G139" s="251"/>
      <c r="H139" s="251"/>
      <c r="I139" s="251"/>
      <c r="J139" s="251"/>
      <c r="K139" s="251"/>
      <c r="L139" s="251"/>
      <c r="M139" s="251"/>
      <c r="N139" s="251"/>
      <c r="O139" s="251"/>
      <c r="P139" s="251"/>
      <c r="Q139" s="251"/>
      <c r="R139" s="251"/>
      <c r="S139" s="251"/>
      <c r="T139" s="251"/>
      <c r="U139" s="251"/>
      <c r="V139" s="251"/>
      <c r="W139" s="251"/>
      <c r="X139" s="251"/>
      <c r="Y139" s="255"/>
      <c r="Z139" s="251"/>
      <c r="AA139" s="251"/>
      <c r="AB139" s="255" t="s">
        <v>277</v>
      </c>
      <c r="AC139" s="251"/>
      <c r="AD139" s="251"/>
      <c r="AE139" s="251"/>
      <c r="AF139" s="197"/>
      <c r="AG139" s="198"/>
      <c r="AH139" s="254" t="s">
        <v>308</v>
      </c>
      <c r="AI139" s="251"/>
      <c r="AJ139" s="251"/>
      <c r="AK139" s="251"/>
      <c r="AL139" s="251"/>
      <c r="AM139" s="251"/>
      <c r="AN139" s="251"/>
      <c r="AO139" s="251"/>
      <c r="AP139" s="251"/>
      <c r="AQ139" s="251"/>
      <c r="AR139" s="251"/>
      <c r="AS139" s="251"/>
      <c r="AT139" s="251"/>
      <c r="AU139" s="251"/>
      <c r="AV139" s="251"/>
      <c r="AW139" s="251"/>
      <c r="AX139" s="251"/>
      <c r="AY139" s="251"/>
      <c r="AZ139" s="251"/>
      <c r="BA139" s="251"/>
      <c r="BB139" s="251"/>
      <c r="BC139" s="251"/>
      <c r="BD139" s="251"/>
      <c r="BE139" s="251"/>
      <c r="BF139" s="255"/>
      <c r="BG139" s="251"/>
      <c r="BH139" s="251"/>
      <c r="BI139" s="255" t="s">
        <v>277</v>
      </c>
      <c r="BJ139" s="251"/>
      <c r="BK139" s="251"/>
      <c r="BL139" s="251"/>
    </row>
    <row r="140" spans="1:64" ht="18.75" customHeight="1">
      <c r="A140" s="388" t="s">
        <v>278</v>
      </c>
      <c r="B140" s="389"/>
      <c r="C140" s="389"/>
      <c r="D140" s="389"/>
      <c r="E140" s="391" t="s">
        <v>245</v>
      </c>
      <c r="F140" s="391"/>
      <c r="G140" s="391"/>
      <c r="H140" s="391"/>
      <c r="I140" s="393"/>
      <c r="J140" s="394"/>
      <c r="K140" s="394"/>
      <c r="L140" s="394"/>
      <c r="M140" s="394"/>
      <c r="N140" s="394"/>
      <c r="O140" s="394"/>
      <c r="P140" s="394"/>
      <c r="Q140" s="394"/>
      <c r="R140" s="394"/>
      <c r="S140" s="394"/>
      <c r="T140" s="394"/>
      <c r="U140" s="394"/>
      <c r="V140" s="394"/>
      <c r="W140" s="394"/>
      <c r="X140" s="394"/>
      <c r="Y140" s="394"/>
      <c r="Z140" s="394"/>
      <c r="AA140" s="394"/>
      <c r="AB140" s="394"/>
      <c r="AC140" s="394"/>
      <c r="AD140" s="394"/>
      <c r="AE140" s="395"/>
      <c r="AF140" s="200"/>
      <c r="AG140" s="201"/>
      <c r="AH140" s="388" t="s">
        <v>278</v>
      </c>
      <c r="AI140" s="389"/>
      <c r="AJ140" s="389"/>
      <c r="AK140" s="389"/>
      <c r="AL140" s="391" t="s">
        <v>245</v>
      </c>
      <c r="AM140" s="391"/>
      <c r="AN140" s="391"/>
      <c r="AO140" s="391"/>
      <c r="AP140" s="393"/>
      <c r="AQ140" s="394"/>
      <c r="AR140" s="394"/>
      <c r="AS140" s="394"/>
      <c r="AT140" s="394"/>
      <c r="AU140" s="394"/>
      <c r="AV140" s="394"/>
      <c r="AW140" s="394"/>
      <c r="AX140" s="394"/>
      <c r="AY140" s="394"/>
      <c r="AZ140" s="394"/>
      <c r="BA140" s="394"/>
      <c r="BB140" s="394"/>
      <c r="BC140" s="394"/>
      <c r="BD140" s="394"/>
      <c r="BE140" s="394"/>
      <c r="BF140" s="394"/>
      <c r="BG140" s="394"/>
      <c r="BH140" s="394"/>
      <c r="BI140" s="394"/>
      <c r="BJ140" s="394"/>
      <c r="BK140" s="394"/>
      <c r="BL140" s="395"/>
    </row>
    <row r="141" spans="1:64" ht="18.75" customHeight="1">
      <c r="A141" s="390"/>
      <c r="B141" s="375"/>
      <c r="C141" s="375"/>
      <c r="D141" s="375"/>
      <c r="E141" s="392"/>
      <c r="F141" s="392"/>
      <c r="G141" s="392"/>
      <c r="H141" s="392"/>
      <c r="I141" s="396"/>
      <c r="J141" s="397"/>
      <c r="K141" s="397"/>
      <c r="L141" s="397"/>
      <c r="M141" s="397"/>
      <c r="N141" s="397"/>
      <c r="O141" s="397"/>
      <c r="P141" s="397"/>
      <c r="Q141" s="397"/>
      <c r="R141" s="397"/>
      <c r="S141" s="397"/>
      <c r="T141" s="397"/>
      <c r="U141" s="397"/>
      <c r="V141" s="397"/>
      <c r="W141" s="397"/>
      <c r="X141" s="397"/>
      <c r="Y141" s="397"/>
      <c r="Z141" s="397"/>
      <c r="AA141" s="397"/>
      <c r="AB141" s="397"/>
      <c r="AC141" s="397"/>
      <c r="AD141" s="397"/>
      <c r="AE141" s="398"/>
      <c r="AF141" s="200"/>
      <c r="AG141" s="201"/>
      <c r="AH141" s="390"/>
      <c r="AI141" s="375"/>
      <c r="AJ141" s="375"/>
      <c r="AK141" s="375"/>
      <c r="AL141" s="392"/>
      <c r="AM141" s="392"/>
      <c r="AN141" s="392"/>
      <c r="AO141" s="392"/>
      <c r="AP141" s="396"/>
      <c r="AQ141" s="397"/>
      <c r="AR141" s="397"/>
      <c r="AS141" s="397"/>
      <c r="AT141" s="397"/>
      <c r="AU141" s="397"/>
      <c r="AV141" s="397"/>
      <c r="AW141" s="397"/>
      <c r="AX141" s="397"/>
      <c r="AY141" s="397"/>
      <c r="AZ141" s="397"/>
      <c r="BA141" s="397"/>
      <c r="BB141" s="397"/>
      <c r="BC141" s="397"/>
      <c r="BD141" s="397"/>
      <c r="BE141" s="397"/>
      <c r="BF141" s="397"/>
      <c r="BG141" s="397"/>
      <c r="BH141" s="397"/>
      <c r="BI141" s="397"/>
      <c r="BJ141" s="397"/>
      <c r="BK141" s="397"/>
      <c r="BL141" s="398"/>
    </row>
    <row r="142" spans="1:64" ht="18.75" customHeight="1">
      <c r="A142" s="385" t="s">
        <v>279</v>
      </c>
      <c r="B142" s="386"/>
      <c r="C142" s="386"/>
      <c r="D142" s="386"/>
      <c r="E142" s="387"/>
      <c r="F142" s="387"/>
      <c r="G142" s="387"/>
      <c r="H142" s="387"/>
      <c r="I142" s="387"/>
      <c r="J142" s="387"/>
      <c r="K142" s="375" t="s">
        <v>280</v>
      </c>
      <c r="L142" s="375"/>
      <c r="M142" s="375"/>
      <c r="N142" s="375"/>
      <c r="O142" s="376" t="str">
        <f>IF(E142="","ﾅﾝﾊﾞｰ入力で選手名自動出力",VLOOKUP(E142,'女子申込入力'!$C$14:$G$53,2,FALSE))</f>
        <v>ﾅﾝﾊﾞｰ入力で選手名自動出力</v>
      </c>
      <c r="P142" s="377"/>
      <c r="Q142" s="377"/>
      <c r="R142" s="377"/>
      <c r="S142" s="377"/>
      <c r="T142" s="377"/>
      <c r="U142" s="377"/>
      <c r="V142" s="377"/>
      <c r="W142" s="377"/>
      <c r="X142" s="377"/>
      <c r="Y142" s="377"/>
      <c r="Z142" s="377"/>
      <c r="AA142" s="377"/>
      <c r="AB142" s="377"/>
      <c r="AC142" s="377"/>
      <c r="AD142" s="377"/>
      <c r="AE142" s="378"/>
      <c r="AF142" s="202"/>
      <c r="AH142" s="385" t="s">
        <v>279</v>
      </c>
      <c r="AI142" s="386"/>
      <c r="AJ142" s="386"/>
      <c r="AK142" s="386"/>
      <c r="AL142" s="387"/>
      <c r="AM142" s="387"/>
      <c r="AN142" s="387"/>
      <c r="AO142" s="387"/>
      <c r="AP142" s="387"/>
      <c r="AQ142" s="387"/>
      <c r="AR142" s="375" t="s">
        <v>280</v>
      </c>
      <c r="AS142" s="375"/>
      <c r="AT142" s="375"/>
      <c r="AU142" s="375"/>
      <c r="AV142" s="376" t="str">
        <f>IF(AL142="","ﾅﾝﾊﾞｰ入力で選手名自動出力",VLOOKUP(AL142,'女子申込入力'!$C$14:$G$53,2,FALSE))</f>
        <v>ﾅﾝﾊﾞｰ入力で選手名自動出力</v>
      </c>
      <c r="AW142" s="377"/>
      <c r="AX142" s="377"/>
      <c r="AY142" s="377"/>
      <c r="AZ142" s="377"/>
      <c r="BA142" s="377"/>
      <c r="BB142" s="377"/>
      <c r="BC142" s="377"/>
      <c r="BD142" s="377"/>
      <c r="BE142" s="377"/>
      <c r="BF142" s="377"/>
      <c r="BG142" s="377"/>
      <c r="BH142" s="377"/>
      <c r="BI142" s="377"/>
      <c r="BJ142" s="377"/>
      <c r="BK142" s="377"/>
      <c r="BL142" s="378"/>
    </row>
    <row r="143" spans="1:64" ht="18.75" customHeight="1">
      <c r="A143" s="385"/>
      <c r="B143" s="386"/>
      <c r="C143" s="386"/>
      <c r="D143" s="386"/>
      <c r="E143" s="387"/>
      <c r="F143" s="387"/>
      <c r="G143" s="387"/>
      <c r="H143" s="387"/>
      <c r="I143" s="387"/>
      <c r="J143" s="387"/>
      <c r="K143" s="375"/>
      <c r="L143" s="375"/>
      <c r="M143" s="375"/>
      <c r="N143" s="375"/>
      <c r="O143" s="379"/>
      <c r="P143" s="380"/>
      <c r="Q143" s="380"/>
      <c r="R143" s="380"/>
      <c r="S143" s="380"/>
      <c r="T143" s="380"/>
      <c r="U143" s="380"/>
      <c r="V143" s="380"/>
      <c r="W143" s="380"/>
      <c r="X143" s="380"/>
      <c r="Y143" s="380"/>
      <c r="Z143" s="380"/>
      <c r="AA143" s="380"/>
      <c r="AB143" s="380"/>
      <c r="AC143" s="380"/>
      <c r="AD143" s="380"/>
      <c r="AE143" s="381"/>
      <c r="AF143" s="202"/>
      <c r="AH143" s="385"/>
      <c r="AI143" s="386"/>
      <c r="AJ143" s="386"/>
      <c r="AK143" s="386"/>
      <c r="AL143" s="387"/>
      <c r="AM143" s="387"/>
      <c r="AN143" s="387"/>
      <c r="AO143" s="387"/>
      <c r="AP143" s="387"/>
      <c r="AQ143" s="387"/>
      <c r="AR143" s="375"/>
      <c r="AS143" s="375"/>
      <c r="AT143" s="375"/>
      <c r="AU143" s="375"/>
      <c r="AV143" s="379"/>
      <c r="AW143" s="380"/>
      <c r="AX143" s="380"/>
      <c r="AY143" s="380"/>
      <c r="AZ143" s="380"/>
      <c r="BA143" s="380"/>
      <c r="BB143" s="380"/>
      <c r="BC143" s="380"/>
      <c r="BD143" s="380"/>
      <c r="BE143" s="380"/>
      <c r="BF143" s="380"/>
      <c r="BG143" s="380"/>
      <c r="BH143" s="380"/>
      <c r="BI143" s="380"/>
      <c r="BJ143" s="380"/>
      <c r="BK143" s="380"/>
      <c r="BL143" s="381"/>
    </row>
    <row r="144" spans="1:64" ht="12" customHeight="1">
      <c r="A144" s="335" t="s">
        <v>281</v>
      </c>
      <c r="B144" s="336"/>
      <c r="C144" s="336"/>
      <c r="D144" s="336"/>
      <c r="E144" s="341">
        <f>IF('女子申込入力'!$H$2="","",'女子申込入力'!$H$2)</f>
      </c>
      <c r="F144" s="341"/>
      <c r="G144" s="341"/>
      <c r="H144" s="341"/>
      <c r="I144" s="341"/>
      <c r="J144" s="341"/>
      <c r="K144" s="341"/>
      <c r="L144" s="341"/>
      <c r="M144" s="341"/>
      <c r="N144" s="341"/>
      <c r="O144" s="341"/>
      <c r="P144" s="341"/>
      <c r="Q144" s="341"/>
      <c r="R144" s="341"/>
      <c r="S144" s="341"/>
      <c r="T144" s="341"/>
      <c r="U144" s="341"/>
      <c r="V144" s="341"/>
      <c r="W144" s="341"/>
      <c r="X144" s="341"/>
      <c r="Y144" s="341"/>
      <c r="Z144" s="341"/>
      <c r="AA144" s="341"/>
      <c r="AB144" s="341"/>
      <c r="AC144" s="341"/>
      <c r="AD144" s="341"/>
      <c r="AE144" s="342"/>
      <c r="AF144" s="203"/>
      <c r="AH144" s="335" t="s">
        <v>281</v>
      </c>
      <c r="AI144" s="336"/>
      <c r="AJ144" s="336"/>
      <c r="AK144" s="336"/>
      <c r="AL144" s="341">
        <f>IF('女子申込入力'!$H$2="","",'女子申込入力'!$H$2)</f>
      </c>
      <c r="AM144" s="341"/>
      <c r="AN144" s="341"/>
      <c r="AO144" s="341"/>
      <c r="AP144" s="341"/>
      <c r="AQ144" s="341"/>
      <c r="AR144" s="341"/>
      <c r="AS144" s="341"/>
      <c r="AT144" s="341"/>
      <c r="AU144" s="341"/>
      <c r="AV144" s="341"/>
      <c r="AW144" s="341"/>
      <c r="AX144" s="341"/>
      <c r="AY144" s="341"/>
      <c r="AZ144" s="341"/>
      <c r="BA144" s="341"/>
      <c r="BB144" s="341"/>
      <c r="BC144" s="341"/>
      <c r="BD144" s="341"/>
      <c r="BE144" s="341"/>
      <c r="BF144" s="341"/>
      <c r="BG144" s="341"/>
      <c r="BH144" s="341"/>
      <c r="BI144" s="341"/>
      <c r="BJ144" s="341"/>
      <c r="BK144" s="341"/>
      <c r="BL144" s="342"/>
    </row>
    <row r="145" spans="1:64" ht="12">
      <c r="A145" s="337"/>
      <c r="B145" s="338"/>
      <c r="C145" s="338"/>
      <c r="D145" s="338"/>
      <c r="E145" s="343"/>
      <c r="F145" s="343"/>
      <c r="G145" s="343"/>
      <c r="H145" s="343"/>
      <c r="I145" s="343"/>
      <c r="J145" s="343"/>
      <c r="K145" s="343"/>
      <c r="L145" s="343"/>
      <c r="M145" s="343"/>
      <c r="N145" s="343"/>
      <c r="O145" s="343"/>
      <c r="P145" s="343"/>
      <c r="Q145" s="343"/>
      <c r="R145" s="343"/>
      <c r="S145" s="343"/>
      <c r="T145" s="343"/>
      <c r="U145" s="343"/>
      <c r="V145" s="343"/>
      <c r="W145" s="343"/>
      <c r="X145" s="343"/>
      <c r="Y145" s="343"/>
      <c r="Z145" s="343"/>
      <c r="AA145" s="343"/>
      <c r="AB145" s="343"/>
      <c r="AC145" s="343"/>
      <c r="AD145" s="343"/>
      <c r="AE145" s="344"/>
      <c r="AF145" s="203"/>
      <c r="AH145" s="337"/>
      <c r="AI145" s="338"/>
      <c r="AJ145" s="338"/>
      <c r="AK145" s="338"/>
      <c r="AL145" s="343"/>
      <c r="AM145" s="343"/>
      <c r="AN145" s="343"/>
      <c r="AO145" s="343"/>
      <c r="AP145" s="343"/>
      <c r="AQ145" s="343"/>
      <c r="AR145" s="343"/>
      <c r="AS145" s="343"/>
      <c r="AT145" s="343"/>
      <c r="AU145" s="343"/>
      <c r="AV145" s="343"/>
      <c r="AW145" s="343"/>
      <c r="AX145" s="343"/>
      <c r="AY145" s="343"/>
      <c r="AZ145" s="343"/>
      <c r="BA145" s="343"/>
      <c r="BB145" s="343"/>
      <c r="BC145" s="343"/>
      <c r="BD145" s="343"/>
      <c r="BE145" s="343"/>
      <c r="BF145" s="343"/>
      <c r="BG145" s="343"/>
      <c r="BH145" s="343"/>
      <c r="BI145" s="343"/>
      <c r="BJ145" s="343"/>
      <c r="BK145" s="343"/>
      <c r="BL145" s="344"/>
    </row>
    <row r="146" spans="1:64" ht="12" thickBot="1">
      <c r="A146" s="339"/>
      <c r="B146" s="340"/>
      <c r="C146" s="340"/>
      <c r="D146" s="340"/>
      <c r="E146" s="345"/>
      <c r="F146" s="345"/>
      <c r="G146" s="345"/>
      <c r="H146" s="345"/>
      <c r="I146" s="345"/>
      <c r="J146" s="345"/>
      <c r="K146" s="345"/>
      <c r="L146" s="345"/>
      <c r="M146" s="345"/>
      <c r="N146" s="345"/>
      <c r="O146" s="345"/>
      <c r="P146" s="345"/>
      <c r="Q146" s="345"/>
      <c r="R146" s="345"/>
      <c r="S146" s="345"/>
      <c r="T146" s="345"/>
      <c r="U146" s="345"/>
      <c r="V146" s="345"/>
      <c r="W146" s="345"/>
      <c r="X146" s="345"/>
      <c r="Y146" s="345"/>
      <c r="Z146" s="345"/>
      <c r="AA146" s="345"/>
      <c r="AB146" s="345"/>
      <c r="AC146" s="345"/>
      <c r="AD146" s="345"/>
      <c r="AE146" s="346"/>
      <c r="AF146" s="203"/>
      <c r="AH146" s="339"/>
      <c r="AI146" s="340"/>
      <c r="AJ146" s="340"/>
      <c r="AK146" s="340"/>
      <c r="AL146" s="345"/>
      <c r="AM146" s="345"/>
      <c r="AN146" s="345"/>
      <c r="AO146" s="345"/>
      <c r="AP146" s="345"/>
      <c r="AQ146" s="345"/>
      <c r="AR146" s="345"/>
      <c r="AS146" s="345"/>
      <c r="AT146" s="345"/>
      <c r="AU146" s="345"/>
      <c r="AV146" s="345"/>
      <c r="AW146" s="345"/>
      <c r="AX146" s="345"/>
      <c r="AY146" s="345"/>
      <c r="AZ146" s="345"/>
      <c r="BA146" s="345"/>
      <c r="BB146" s="345"/>
      <c r="BC146" s="345"/>
      <c r="BD146" s="345"/>
      <c r="BE146" s="345"/>
      <c r="BF146" s="345"/>
      <c r="BG146" s="345"/>
      <c r="BH146" s="345"/>
      <c r="BI146" s="345"/>
      <c r="BJ146" s="345"/>
      <c r="BK146" s="345"/>
      <c r="BL146" s="346"/>
    </row>
    <row r="147" spans="1:64" ht="12">
      <c r="A147" s="250"/>
      <c r="B147" s="250"/>
      <c r="C147" s="250"/>
      <c r="D147" s="250"/>
      <c r="E147" s="250"/>
      <c r="F147" s="250"/>
      <c r="G147" s="250"/>
      <c r="H147" s="250"/>
      <c r="I147" s="249"/>
      <c r="J147" s="249"/>
      <c r="K147" s="249"/>
      <c r="L147" s="249"/>
      <c r="M147" s="249"/>
      <c r="N147" s="249"/>
      <c r="O147" s="249"/>
      <c r="P147" s="249"/>
      <c r="Q147" s="249"/>
      <c r="R147" s="249"/>
      <c r="S147" s="249"/>
      <c r="T147" s="249"/>
      <c r="U147" s="249"/>
      <c r="V147" s="249"/>
      <c r="W147" s="249"/>
      <c r="X147" s="249"/>
      <c r="Y147" s="249"/>
      <c r="Z147" s="249"/>
      <c r="AA147" s="249"/>
      <c r="AB147" s="249"/>
      <c r="AC147" s="249"/>
      <c r="AD147" s="249"/>
      <c r="AE147" s="249"/>
      <c r="AF147" s="203"/>
      <c r="AH147" s="250"/>
      <c r="AI147" s="250"/>
      <c r="AJ147" s="250"/>
      <c r="AK147" s="250"/>
      <c r="AL147" s="250"/>
      <c r="AM147" s="250"/>
      <c r="AN147" s="250"/>
      <c r="AO147" s="250"/>
      <c r="AP147" s="249"/>
      <c r="AQ147" s="249"/>
      <c r="AR147" s="249"/>
      <c r="AS147" s="249"/>
      <c r="AT147" s="249"/>
      <c r="AU147" s="249"/>
      <c r="AV147" s="249"/>
      <c r="AW147" s="249"/>
      <c r="AX147" s="249"/>
      <c r="AY147" s="249"/>
      <c r="AZ147" s="249"/>
      <c r="BA147" s="249"/>
      <c r="BB147" s="249"/>
      <c r="BC147" s="249"/>
      <c r="BD147" s="249"/>
      <c r="BE147" s="249"/>
      <c r="BF147" s="249"/>
      <c r="BG147" s="249"/>
      <c r="BH147" s="249"/>
      <c r="BI147" s="249"/>
      <c r="BJ147" s="249"/>
      <c r="BK147" s="249"/>
      <c r="BL147" s="249"/>
    </row>
    <row r="148" spans="1:64" ht="12">
      <c r="A148" s="250"/>
      <c r="B148" s="250"/>
      <c r="C148" s="250"/>
      <c r="D148" s="250"/>
      <c r="E148" s="250"/>
      <c r="F148" s="250"/>
      <c r="G148" s="250"/>
      <c r="H148" s="250"/>
      <c r="I148" s="249"/>
      <c r="J148" s="249"/>
      <c r="K148" s="249"/>
      <c r="L148" s="249"/>
      <c r="M148" s="249"/>
      <c r="N148" s="249"/>
      <c r="O148" s="249"/>
      <c r="P148" s="249"/>
      <c r="Q148" s="249"/>
      <c r="R148" s="249"/>
      <c r="S148" s="249"/>
      <c r="T148" s="249"/>
      <c r="U148" s="249"/>
      <c r="V148" s="249"/>
      <c r="W148" s="249"/>
      <c r="X148" s="249"/>
      <c r="Y148" s="249"/>
      <c r="Z148" s="249"/>
      <c r="AA148" s="249"/>
      <c r="AB148" s="249"/>
      <c r="AC148" s="249"/>
      <c r="AD148" s="249"/>
      <c r="AE148" s="249"/>
      <c r="AF148" s="203"/>
      <c r="AH148" s="250"/>
      <c r="AI148" s="250"/>
      <c r="AJ148" s="250"/>
      <c r="AK148" s="250"/>
      <c r="AL148" s="250"/>
      <c r="AM148" s="250"/>
      <c r="AN148" s="250"/>
      <c r="AO148" s="250"/>
      <c r="AP148" s="249"/>
      <c r="AQ148" s="249"/>
      <c r="AR148" s="249"/>
      <c r="AS148" s="249"/>
      <c r="AT148" s="249"/>
      <c r="AU148" s="249"/>
      <c r="AV148" s="249"/>
      <c r="AW148" s="249"/>
      <c r="AX148" s="249"/>
      <c r="AY148" s="249"/>
      <c r="AZ148" s="249"/>
      <c r="BA148" s="249"/>
      <c r="BB148" s="249"/>
      <c r="BC148" s="249"/>
      <c r="BD148" s="249"/>
      <c r="BE148" s="249"/>
      <c r="BF148" s="249"/>
      <c r="BG148" s="249"/>
      <c r="BH148" s="249"/>
      <c r="BI148" s="249"/>
      <c r="BJ148" s="249"/>
      <c r="BK148" s="249"/>
      <c r="BL148" s="249"/>
    </row>
    <row r="149" spans="1:64" ht="18.75" customHeight="1">
      <c r="A149" s="251"/>
      <c r="B149" s="251"/>
      <c r="C149" s="251"/>
      <c r="D149" s="251"/>
      <c r="E149" s="252"/>
      <c r="F149" s="252"/>
      <c r="G149" s="252"/>
      <c r="H149" s="252"/>
      <c r="I149" s="252"/>
      <c r="J149" s="252"/>
      <c r="K149" s="252"/>
      <c r="L149" s="252"/>
      <c r="M149" s="252"/>
      <c r="N149" s="252"/>
      <c r="O149" s="252"/>
      <c r="P149" s="252"/>
      <c r="Q149" s="252"/>
      <c r="R149" s="252"/>
      <c r="S149" s="252"/>
      <c r="T149" s="252"/>
      <c r="U149" s="252"/>
      <c r="V149" s="253"/>
      <c r="W149" s="251"/>
      <c r="X149" s="251"/>
      <c r="Y149" s="251"/>
      <c r="Z149" s="251"/>
      <c r="AA149" s="251"/>
      <c r="AB149" s="251"/>
      <c r="AC149" s="251"/>
      <c r="AD149" s="251"/>
      <c r="AE149" s="251"/>
      <c r="AF149" s="202"/>
      <c r="AH149" s="251"/>
      <c r="AI149" s="251"/>
      <c r="AJ149" s="251"/>
      <c r="AK149" s="251"/>
      <c r="AL149" s="252"/>
      <c r="AM149" s="252"/>
      <c r="AN149" s="252"/>
      <c r="AO149" s="252"/>
      <c r="AP149" s="252"/>
      <c r="AQ149" s="252"/>
      <c r="AR149" s="252"/>
      <c r="AS149" s="252"/>
      <c r="AT149" s="252"/>
      <c r="AU149" s="252"/>
      <c r="AV149" s="252"/>
      <c r="AW149" s="252"/>
      <c r="AX149" s="252"/>
      <c r="AY149" s="252"/>
      <c r="AZ149" s="252"/>
      <c r="BA149" s="252"/>
      <c r="BB149" s="252"/>
      <c r="BC149" s="253"/>
      <c r="BD149" s="251"/>
      <c r="BE149" s="251"/>
      <c r="BF149" s="251"/>
      <c r="BG149" s="251"/>
      <c r="BH149" s="251"/>
      <c r="BI149" s="251"/>
      <c r="BJ149" s="251"/>
      <c r="BK149" s="251"/>
      <c r="BL149" s="251"/>
    </row>
    <row r="150" spans="1:64" ht="18.75" customHeight="1">
      <c r="A150" s="251" t="s">
        <v>293</v>
      </c>
      <c r="B150" s="251"/>
      <c r="C150" s="251"/>
      <c r="D150" s="251"/>
      <c r="E150" s="252"/>
      <c r="F150" s="252"/>
      <c r="G150" s="252"/>
      <c r="H150" s="252"/>
      <c r="I150" s="252"/>
      <c r="J150" s="252"/>
      <c r="K150" s="252"/>
      <c r="L150" s="252"/>
      <c r="M150" s="252"/>
      <c r="N150" s="252"/>
      <c r="O150" s="252"/>
      <c r="P150" s="252"/>
      <c r="Q150" s="252"/>
      <c r="R150" s="252"/>
      <c r="S150" s="252"/>
      <c r="T150" s="252"/>
      <c r="U150" s="252"/>
      <c r="V150" s="251"/>
      <c r="W150" s="251"/>
      <c r="X150" s="251"/>
      <c r="Y150" s="251"/>
      <c r="Z150" s="251"/>
      <c r="AA150" s="251"/>
      <c r="AB150" s="251"/>
      <c r="AC150" s="251"/>
      <c r="AD150" s="251"/>
      <c r="AE150" s="251"/>
      <c r="AF150" s="202"/>
      <c r="AH150" s="251" t="s">
        <v>293</v>
      </c>
      <c r="AI150" s="251"/>
      <c r="AJ150" s="251"/>
      <c r="AK150" s="251"/>
      <c r="AL150" s="252"/>
      <c r="AM150" s="252"/>
      <c r="AN150" s="252"/>
      <c r="AO150" s="252"/>
      <c r="AP150" s="252"/>
      <c r="AQ150" s="252"/>
      <c r="AR150" s="252"/>
      <c r="AS150" s="252"/>
      <c r="AT150" s="252"/>
      <c r="AU150" s="252"/>
      <c r="AV150" s="252"/>
      <c r="AW150" s="252"/>
      <c r="AX150" s="252"/>
      <c r="AY150" s="252"/>
      <c r="AZ150" s="252"/>
      <c r="BA150" s="252"/>
      <c r="BB150" s="252"/>
      <c r="BC150" s="251"/>
      <c r="BD150" s="251"/>
      <c r="BE150" s="251"/>
      <c r="BF150" s="251"/>
      <c r="BG150" s="251"/>
      <c r="BH150" s="251"/>
      <c r="BI150" s="251"/>
      <c r="BJ150" s="251"/>
      <c r="BK150" s="251"/>
      <c r="BL150" s="251"/>
    </row>
    <row r="151" spans="1:55" ht="12">
      <c r="A151" s="262" t="s">
        <v>298</v>
      </c>
      <c r="N151" s="204"/>
      <c r="R151" s="204"/>
      <c r="T151" s="204"/>
      <c r="U151" s="204"/>
      <c r="V151" s="204"/>
      <c r="AH151" s="262" t="s">
        <v>298</v>
      </c>
      <c r="AU151" s="204"/>
      <c r="AY151" s="204"/>
      <c r="BA151" s="204"/>
      <c r="BB151" s="204"/>
      <c r="BC151" s="204"/>
    </row>
    <row r="152" spans="1:34" ht="12">
      <c r="A152" s="204"/>
      <c r="AH152" s="204"/>
    </row>
    <row r="153" spans="1:64" ht="9.75" customHeight="1">
      <c r="A153" s="369" t="s">
        <v>297</v>
      </c>
      <c r="B153" s="370"/>
      <c r="C153" s="370"/>
      <c r="D153" s="370"/>
      <c r="E153" s="370"/>
      <c r="F153" s="370"/>
      <c r="G153" s="205" t="s">
        <v>291</v>
      </c>
      <c r="H153" s="206"/>
      <c r="I153" s="206"/>
      <c r="J153" s="206"/>
      <c r="K153" s="206"/>
      <c r="L153" s="206"/>
      <c r="M153" s="207"/>
      <c r="N153" s="363" t="s">
        <v>282</v>
      </c>
      <c r="O153" s="364"/>
      <c r="P153" s="365"/>
      <c r="Q153" s="349"/>
      <c r="R153" s="350"/>
      <c r="S153" s="350"/>
      <c r="T153" s="350"/>
      <c r="U153" s="350"/>
      <c r="V153" s="351"/>
      <c r="W153" s="330" t="s">
        <v>284</v>
      </c>
      <c r="X153" s="331"/>
      <c r="Y153" s="355"/>
      <c r="Z153" s="357"/>
      <c r="AA153" s="358"/>
      <c r="AB153" s="358"/>
      <c r="AC153" s="358"/>
      <c r="AD153" s="358"/>
      <c r="AE153" s="359"/>
      <c r="AH153" s="369" t="s">
        <v>297</v>
      </c>
      <c r="AI153" s="370"/>
      <c r="AJ153" s="370"/>
      <c r="AK153" s="370"/>
      <c r="AL153" s="370"/>
      <c r="AM153" s="370"/>
      <c r="AN153" s="205" t="s">
        <v>291</v>
      </c>
      <c r="AO153" s="206"/>
      <c r="AP153" s="206"/>
      <c r="AQ153" s="206"/>
      <c r="AR153" s="206"/>
      <c r="AS153" s="206"/>
      <c r="AT153" s="207"/>
      <c r="AU153" s="363" t="s">
        <v>282</v>
      </c>
      <c r="AV153" s="364"/>
      <c r="AW153" s="365"/>
      <c r="AX153" s="349"/>
      <c r="AY153" s="350"/>
      <c r="AZ153" s="350"/>
      <c r="BA153" s="350"/>
      <c r="BB153" s="350"/>
      <c r="BC153" s="351"/>
      <c r="BD153" s="330" t="s">
        <v>284</v>
      </c>
      <c r="BE153" s="331"/>
      <c r="BF153" s="355"/>
      <c r="BG153" s="357"/>
      <c r="BH153" s="358"/>
      <c r="BI153" s="358"/>
      <c r="BJ153" s="358"/>
      <c r="BK153" s="358"/>
      <c r="BL153" s="359"/>
    </row>
    <row r="154" spans="1:64" ht="9.75" customHeight="1">
      <c r="A154" s="371"/>
      <c r="B154" s="372"/>
      <c r="C154" s="372"/>
      <c r="D154" s="372"/>
      <c r="E154" s="372"/>
      <c r="F154" s="372"/>
      <c r="G154" s="256"/>
      <c r="H154" s="257"/>
      <c r="I154" s="257"/>
      <c r="J154" s="257"/>
      <c r="K154" s="257"/>
      <c r="L154" s="257"/>
      <c r="M154" s="258"/>
      <c r="N154" s="366"/>
      <c r="O154" s="367"/>
      <c r="P154" s="368"/>
      <c r="Q154" s="352"/>
      <c r="R154" s="353"/>
      <c r="S154" s="353"/>
      <c r="T154" s="353"/>
      <c r="U154" s="353"/>
      <c r="V154" s="354"/>
      <c r="W154" s="382"/>
      <c r="X154" s="383"/>
      <c r="Y154" s="384"/>
      <c r="Z154" s="360"/>
      <c r="AA154" s="361"/>
      <c r="AB154" s="361"/>
      <c r="AC154" s="361"/>
      <c r="AD154" s="361"/>
      <c r="AE154" s="362"/>
      <c r="AH154" s="371"/>
      <c r="AI154" s="372"/>
      <c r="AJ154" s="372"/>
      <c r="AK154" s="372"/>
      <c r="AL154" s="372"/>
      <c r="AM154" s="372"/>
      <c r="AN154" s="256"/>
      <c r="AO154" s="257"/>
      <c r="AP154" s="257"/>
      <c r="AQ154" s="257"/>
      <c r="AR154" s="257"/>
      <c r="AS154" s="257"/>
      <c r="AT154" s="258"/>
      <c r="AU154" s="366"/>
      <c r="AV154" s="367"/>
      <c r="AW154" s="368"/>
      <c r="AX154" s="352"/>
      <c r="AY154" s="353"/>
      <c r="AZ154" s="353"/>
      <c r="BA154" s="353"/>
      <c r="BB154" s="353"/>
      <c r="BC154" s="354"/>
      <c r="BD154" s="382"/>
      <c r="BE154" s="383"/>
      <c r="BF154" s="384"/>
      <c r="BG154" s="360"/>
      <c r="BH154" s="361"/>
      <c r="BI154" s="361"/>
      <c r="BJ154" s="361"/>
      <c r="BK154" s="361"/>
      <c r="BL154" s="362"/>
    </row>
    <row r="155" spans="1:64" ht="9.75" customHeight="1">
      <c r="A155" s="371"/>
      <c r="B155" s="372"/>
      <c r="C155" s="372"/>
      <c r="D155" s="372"/>
      <c r="E155" s="372"/>
      <c r="F155" s="372"/>
      <c r="G155" s="256"/>
      <c r="H155" s="257"/>
      <c r="I155" s="257"/>
      <c r="J155" s="257"/>
      <c r="K155" s="257"/>
      <c r="L155" s="257"/>
      <c r="M155" s="258"/>
      <c r="N155" s="363" t="s">
        <v>283</v>
      </c>
      <c r="O155" s="364"/>
      <c r="P155" s="365"/>
      <c r="Q155" s="349"/>
      <c r="R155" s="350"/>
      <c r="S155" s="350"/>
      <c r="T155" s="350"/>
      <c r="U155" s="350"/>
      <c r="V155" s="351"/>
      <c r="W155" s="333"/>
      <c r="X155" s="333"/>
      <c r="Y155" s="333"/>
      <c r="Z155" s="334"/>
      <c r="AA155" s="334"/>
      <c r="AB155" s="334"/>
      <c r="AC155" s="334"/>
      <c r="AD155" s="334"/>
      <c r="AE155" s="334"/>
      <c r="AH155" s="371"/>
      <c r="AI155" s="372"/>
      <c r="AJ155" s="372"/>
      <c r="AK155" s="372"/>
      <c r="AL155" s="372"/>
      <c r="AM155" s="372"/>
      <c r="AN155" s="256"/>
      <c r="AO155" s="257"/>
      <c r="AP155" s="257"/>
      <c r="AQ155" s="257"/>
      <c r="AR155" s="257"/>
      <c r="AS155" s="257"/>
      <c r="AT155" s="258"/>
      <c r="AU155" s="363" t="s">
        <v>283</v>
      </c>
      <c r="AV155" s="364"/>
      <c r="AW155" s="365"/>
      <c r="AX155" s="349"/>
      <c r="AY155" s="350"/>
      <c r="AZ155" s="350"/>
      <c r="BA155" s="350"/>
      <c r="BB155" s="350"/>
      <c r="BC155" s="351"/>
      <c r="BD155" s="333"/>
      <c r="BE155" s="333"/>
      <c r="BF155" s="333"/>
      <c r="BG155" s="334"/>
      <c r="BH155" s="334"/>
      <c r="BI155" s="334"/>
      <c r="BJ155" s="334"/>
      <c r="BK155" s="334"/>
      <c r="BL155" s="334"/>
    </row>
    <row r="156" spans="1:64" ht="9.75" customHeight="1">
      <c r="A156" s="373"/>
      <c r="B156" s="374"/>
      <c r="C156" s="374"/>
      <c r="D156" s="374"/>
      <c r="E156" s="374"/>
      <c r="F156" s="374"/>
      <c r="G156" s="259"/>
      <c r="H156" s="260"/>
      <c r="I156" s="260"/>
      <c r="J156" s="260"/>
      <c r="K156" s="260"/>
      <c r="L156" s="260"/>
      <c r="M156" s="261"/>
      <c r="N156" s="366"/>
      <c r="O156" s="367"/>
      <c r="P156" s="368"/>
      <c r="Q156" s="352"/>
      <c r="R156" s="353"/>
      <c r="S156" s="353"/>
      <c r="T156" s="353"/>
      <c r="U156" s="353"/>
      <c r="V156" s="354"/>
      <c r="W156" s="333"/>
      <c r="X156" s="333"/>
      <c r="Y156" s="333"/>
      <c r="Z156" s="334"/>
      <c r="AA156" s="334"/>
      <c r="AB156" s="334"/>
      <c r="AC156" s="334"/>
      <c r="AD156" s="334"/>
      <c r="AE156" s="334"/>
      <c r="AH156" s="373"/>
      <c r="AI156" s="374"/>
      <c r="AJ156" s="374"/>
      <c r="AK156" s="374"/>
      <c r="AL156" s="374"/>
      <c r="AM156" s="374"/>
      <c r="AN156" s="259"/>
      <c r="AO156" s="260"/>
      <c r="AP156" s="260"/>
      <c r="AQ156" s="260"/>
      <c r="AR156" s="260"/>
      <c r="AS156" s="260"/>
      <c r="AT156" s="261"/>
      <c r="AU156" s="366"/>
      <c r="AV156" s="367"/>
      <c r="AW156" s="368"/>
      <c r="AX156" s="352"/>
      <c r="AY156" s="353"/>
      <c r="AZ156" s="353"/>
      <c r="BA156" s="353"/>
      <c r="BB156" s="353"/>
      <c r="BC156" s="354"/>
      <c r="BD156" s="333"/>
      <c r="BE156" s="333"/>
      <c r="BF156" s="333"/>
      <c r="BG156" s="334"/>
      <c r="BH156" s="334"/>
      <c r="BI156" s="334"/>
      <c r="BJ156" s="334"/>
      <c r="BK156" s="334"/>
      <c r="BL156" s="334"/>
    </row>
    <row r="157" spans="1:64" ht="9.75" customHeight="1">
      <c r="A157" s="369" t="s">
        <v>297</v>
      </c>
      <c r="B157" s="370"/>
      <c r="C157" s="370"/>
      <c r="D157" s="370"/>
      <c r="E157" s="370"/>
      <c r="F157" s="370"/>
      <c r="G157" s="205" t="s">
        <v>291</v>
      </c>
      <c r="H157" s="206"/>
      <c r="I157" s="206"/>
      <c r="J157" s="206"/>
      <c r="K157" s="206"/>
      <c r="L157" s="206"/>
      <c r="M157" s="207"/>
      <c r="N157" s="347" t="s">
        <v>282</v>
      </c>
      <c r="O157" s="348"/>
      <c r="P157" s="348"/>
      <c r="Q157" s="349"/>
      <c r="R157" s="350"/>
      <c r="S157" s="350"/>
      <c r="T157" s="350"/>
      <c r="U157" s="350"/>
      <c r="V157" s="351"/>
      <c r="W157" s="330" t="s">
        <v>284</v>
      </c>
      <c r="X157" s="331"/>
      <c r="Y157" s="355"/>
      <c r="Z157" s="357"/>
      <c r="AA157" s="358"/>
      <c r="AB157" s="358"/>
      <c r="AC157" s="358"/>
      <c r="AD157" s="358"/>
      <c r="AE157" s="359"/>
      <c r="AH157" s="369" t="s">
        <v>297</v>
      </c>
      <c r="AI157" s="370"/>
      <c r="AJ157" s="370"/>
      <c r="AK157" s="370"/>
      <c r="AL157" s="370"/>
      <c r="AM157" s="370"/>
      <c r="AN157" s="205" t="s">
        <v>291</v>
      </c>
      <c r="AO157" s="206"/>
      <c r="AP157" s="206"/>
      <c r="AQ157" s="206"/>
      <c r="AR157" s="206"/>
      <c r="AS157" s="206"/>
      <c r="AT157" s="207"/>
      <c r="AU157" s="347" t="s">
        <v>282</v>
      </c>
      <c r="AV157" s="348"/>
      <c r="AW157" s="348"/>
      <c r="AX157" s="349"/>
      <c r="AY157" s="350"/>
      <c r="AZ157" s="350"/>
      <c r="BA157" s="350"/>
      <c r="BB157" s="350"/>
      <c r="BC157" s="351"/>
      <c r="BD157" s="330" t="s">
        <v>284</v>
      </c>
      <c r="BE157" s="331"/>
      <c r="BF157" s="355"/>
      <c r="BG157" s="357"/>
      <c r="BH157" s="358"/>
      <c r="BI157" s="358"/>
      <c r="BJ157" s="358"/>
      <c r="BK157" s="358"/>
      <c r="BL157" s="359"/>
    </row>
    <row r="158" spans="1:64" ht="9.75" customHeight="1">
      <c r="A158" s="371"/>
      <c r="B158" s="372"/>
      <c r="C158" s="372"/>
      <c r="D158" s="372"/>
      <c r="E158" s="372"/>
      <c r="F158" s="372"/>
      <c r="G158" s="256"/>
      <c r="H158" s="257"/>
      <c r="I158" s="257"/>
      <c r="J158" s="257"/>
      <c r="K158" s="257"/>
      <c r="L158" s="257"/>
      <c r="M158" s="258"/>
      <c r="N158" s="348"/>
      <c r="O158" s="348"/>
      <c r="P158" s="348"/>
      <c r="Q158" s="352"/>
      <c r="R158" s="353"/>
      <c r="S158" s="353"/>
      <c r="T158" s="353"/>
      <c r="U158" s="353"/>
      <c r="V158" s="354"/>
      <c r="W158" s="332"/>
      <c r="X158" s="333"/>
      <c r="Y158" s="356"/>
      <c r="Z158" s="360"/>
      <c r="AA158" s="361"/>
      <c r="AB158" s="361"/>
      <c r="AC158" s="361"/>
      <c r="AD158" s="361"/>
      <c r="AE158" s="362"/>
      <c r="AH158" s="371"/>
      <c r="AI158" s="372"/>
      <c r="AJ158" s="372"/>
      <c r="AK158" s="372"/>
      <c r="AL158" s="372"/>
      <c r="AM158" s="372"/>
      <c r="AN158" s="256"/>
      <c r="AO158" s="257"/>
      <c r="AP158" s="257"/>
      <c r="AQ158" s="257"/>
      <c r="AR158" s="257"/>
      <c r="AS158" s="257"/>
      <c r="AT158" s="258"/>
      <c r="AU158" s="348"/>
      <c r="AV158" s="348"/>
      <c r="AW158" s="348"/>
      <c r="AX158" s="352"/>
      <c r="AY158" s="353"/>
      <c r="AZ158" s="353"/>
      <c r="BA158" s="353"/>
      <c r="BB158" s="353"/>
      <c r="BC158" s="354"/>
      <c r="BD158" s="332"/>
      <c r="BE158" s="333"/>
      <c r="BF158" s="356"/>
      <c r="BG158" s="360"/>
      <c r="BH158" s="361"/>
      <c r="BI158" s="361"/>
      <c r="BJ158" s="361"/>
      <c r="BK158" s="361"/>
      <c r="BL158" s="362"/>
    </row>
    <row r="159" spans="1:64" ht="9.75" customHeight="1">
      <c r="A159" s="371"/>
      <c r="B159" s="372"/>
      <c r="C159" s="372"/>
      <c r="D159" s="372"/>
      <c r="E159" s="372"/>
      <c r="F159" s="372"/>
      <c r="G159" s="256"/>
      <c r="H159" s="257"/>
      <c r="I159" s="257"/>
      <c r="J159" s="257"/>
      <c r="K159" s="257"/>
      <c r="L159" s="257"/>
      <c r="M159" s="258"/>
      <c r="N159" s="347" t="s">
        <v>283</v>
      </c>
      <c r="O159" s="348"/>
      <c r="P159" s="348"/>
      <c r="Q159" s="349"/>
      <c r="R159" s="350"/>
      <c r="S159" s="350"/>
      <c r="T159" s="350"/>
      <c r="U159" s="350"/>
      <c r="V159" s="350"/>
      <c r="W159" s="330"/>
      <c r="X159" s="331"/>
      <c r="Y159" s="331"/>
      <c r="Z159" s="334"/>
      <c r="AA159" s="334"/>
      <c r="AB159" s="334"/>
      <c r="AC159" s="334"/>
      <c r="AD159" s="334"/>
      <c r="AE159" s="334"/>
      <c r="AH159" s="371"/>
      <c r="AI159" s="372"/>
      <c r="AJ159" s="372"/>
      <c r="AK159" s="372"/>
      <c r="AL159" s="372"/>
      <c r="AM159" s="372"/>
      <c r="AN159" s="256"/>
      <c r="AO159" s="257"/>
      <c r="AP159" s="257"/>
      <c r="AQ159" s="257"/>
      <c r="AR159" s="257"/>
      <c r="AS159" s="257"/>
      <c r="AT159" s="258"/>
      <c r="AU159" s="347" t="s">
        <v>283</v>
      </c>
      <c r="AV159" s="348"/>
      <c r="AW159" s="348"/>
      <c r="AX159" s="349"/>
      <c r="AY159" s="350"/>
      <c r="AZ159" s="350"/>
      <c r="BA159" s="350"/>
      <c r="BB159" s="350"/>
      <c r="BC159" s="350"/>
      <c r="BD159" s="330"/>
      <c r="BE159" s="331"/>
      <c r="BF159" s="331"/>
      <c r="BG159" s="334"/>
      <c r="BH159" s="334"/>
      <c r="BI159" s="334"/>
      <c r="BJ159" s="334"/>
      <c r="BK159" s="334"/>
      <c r="BL159" s="334"/>
    </row>
    <row r="160" spans="1:64" ht="9.75" customHeight="1">
      <c r="A160" s="373"/>
      <c r="B160" s="374"/>
      <c r="C160" s="374"/>
      <c r="D160" s="374"/>
      <c r="E160" s="374"/>
      <c r="F160" s="374"/>
      <c r="G160" s="259"/>
      <c r="H160" s="260"/>
      <c r="I160" s="260"/>
      <c r="J160" s="260"/>
      <c r="K160" s="260"/>
      <c r="L160" s="260"/>
      <c r="M160" s="261"/>
      <c r="N160" s="348"/>
      <c r="O160" s="348"/>
      <c r="P160" s="348"/>
      <c r="Q160" s="352"/>
      <c r="R160" s="353"/>
      <c r="S160" s="353"/>
      <c r="T160" s="353"/>
      <c r="U160" s="353"/>
      <c r="V160" s="353"/>
      <c r="W160" s="332"/>
      <c r="X160" s="333"/>
      <c r="Y160" s="333"/>
      <c r="Z160" s="334"/>
      <c r="AA160" s="334"/>
      <c r="AB160" s="334"/>
      <c r="AC160" s="334"/>
      <c r="AD160" s="334"/>
      <c r="AE160" s="334"/>
      <c r="AH160" s="373"/>
      <c r="AI160" s="374"/>
      <c r="AJ160" s="374"/>
      <c r="AK160" s="374"/>
      <c r="AL160" s="374"/>
      <c r="AM160" s="374"/>
      <c r="AN160" s="259"/>
      <c r="AO160" s="260"/>
      <c r="AP160" s="260"/>
      <c r="AQ160" s="260"/>
      <c r="AR160" s="260"/>
      <c r="AS160" s="260"/>
      <c r="AT160" s="261"/>
      <c r="AU160" s="348"/>
      <c r="AV160" s="348"/>
      <c r="AW160" s="348"/>
      <c r="AX160" s="352"/>
      <c r="AY160" s="353"/>
      <c r="AZ160" s="353"/>
      <c r="BA160" s="353"/>
      <c r="BB160" s="353"/>
      <c r="BC160" s="353"/>
      <c r="BD160" s="332"/>
      <c r="BE160" s="333"/>
      <c r="BF160" s="333"/>
      <c r="BG160" s="334"/>
      <c r="BH160" s="334"/>
      <c r="BI160" s="334"/>
      <c r="BJ160" s="334"/>
      <c r="BK160" s="334"/>
      <c r="BL160" s="334"/>
    </row>
    <row r="161" spans="1:64" ht="18.75" customHeight="1">
      <c r="A161" s="208"/>
      <c r="B161" s="208"/>
      <c r="AF161" s="209"/>
      <c r="AG161" s="210"/>
      <c r="BK161" s="208"/>
      <c r="BL161" s="208"/>
    </row>
    <row r="162" spans="1:64" ht="18.75" customHeight="1">
      <c r="A162" s="211"/>
      <c r="B162" s="211"/>
      <c r="AF162" s="212"/>
      <c r="AG162" s="213"/>
      <c r="BK162" s="211"/>
      <c r="BL162" s="211"/>
    </row>
    <row r="163" spans="1:64" ht="18.75" customHeight="1" thickBot="1">
      <c r="A163" s="254" t="s">
        <v>308</v>
      </c>
      <c r="B163" s="251"/>
      <c r="C163" s="251"/>
      <c r="D163" s="251"/>
      <c r="E163" s="251"/>
      <c r="F163" s="251"/>
      <c r="G163" s="251"/>
      <c r="H163" s="251"/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251"/>
      <c r="T163" s="251"/>
      <c r="U163" s="251"/>
      <c r="V163" s="251"/>
      <c r="W163" s="251"/>
      <c r="X163" s="251"/>
      <c r="Y163" s="255"/>
      <c r="Z163" s="251"/>
      <c r="AA163" s="251"/>
      <c r="AB163" s="255" t="s">
        <v>277</v>
      </c>
      <c r="AC163" s="251"/>
      <c r="AD163" s="251"/>
      <c r="AE163" s="251"/>
      <c r="AF163" s="214"/>
      <c r="AH163" s="254" t="s">
        <v>308</v>
      </c>
      <c r="AI163" s="251"/>
      <c r="AJ163" s="251"/>
      <c r="AK163" s="251"/>
      <c r="AL163" s="251"/>
      <c r="AM163" s="251"/>
      <c r="AN163" s="251"/>
      <c r="AO163" s="251"/>
      <c r="AP163" s="251"/>
      <c r="AQ163" s="251"/>
      <c r="AR163" s="251"/>
      <c r="AS163" s="251"/>
      <c r="AT163" s="251"/>
      <c r="AU163" s="251"/>
      <c r="AV163" s="251"/>
      <c r="AW163" s="251"/>
      <c r="AX163" s="251"/>
      <c r="AY163" s="251"/>
      <c r="AZ163" s="251"/>
      <c r="BA163" s="251"/>
      <c r="BB163" s="251"/>
      <c r="BC163" s="251"/>
      <c r="BD163" s="251"/>
      <c r="BE163" s="251"/>
      <c r="BF163" s="255"/>
      <c r="BG163" s="251"/>
      <c r="BH163" s="251"/>
      <c r="BI163" s="255" t="s">
        <v>277</v>
      </c>
      <c r="BJ163" s="251"/>
      <c r="BK163" s="251"/>
      <c r="BL163" s="251"/>
    </row>
    <row r="164" spans="1:64" ht="18.75" customHeight="1">
      <c r="A164" s="388" t="s">
        <v>278</v>
      </c>
      <c r="B164" s="389"/>
      <c r="C164" s="389"/>
      <c r="D164" s="389"/>
      <c r="E164" s="391" t="s">
        <v>245</v>
      </c>
      <c r="F164" s="391"/>
      <c r="G164" s="391"/>
      <c r="H164" s="391"/>
      <c r="I164" s="393"/>
      <c r="J164" s="394"/>
      <c r="K164" s="394"/>
      <c r="L164" s="394"/>
      <c r="M164" s="394"/>
      <c r="N164" s="394"/>
      <c r="O164" s="394"/>
      <c r="P164" s="394"/>
      <c r="Q164" s="394"/>
      <c r="R164" s="394"/>
      <c r="S164" s="394"/>
      <c r="T164" s="394"/>
      <c r="U164" s="394"/>
      <c r="V164" s="394"/>
      <c r="W164" s="394"/>
      <c r="X164" s="394"/>
      <c r="Y164" s="394"/>
      <c r="Z164" s="394"/>
      <c r="AA164" s="394"/>
      <c r="AB164" s="394"/>
      <c r="AC164" s="394"/>
      <c r="AD164" s="394"/>
      <c r="AE164" s="395"/>
      <c r="AF164" s="200"/>
      <c r="AG164" s="201"/>
      <c r="AH164" s="388" t="s">
        <v>278</v>
      </c>
      <c r="AI164" s="389"/>
      <c r="AJ164" s="389"/>
      <c r="AK164" s="389"/>
      <c r="AL164" s="391" t="s">
        <v>245</v>
      </c>
      <c r="AM164" s="391"/>
      <c r="AN164" s="391"/>
      <c r="AO164" s="391"/>
      <c r="AP164" s="393"/>
      <c r="AQ164" s="394"/>
      <c r="AR164" s="394"/>
      <c r="AS164" s="394"/>
      <c r="AT164" s="394"/>
      <c r="AU164" s="394"/>
      <c r="AV164" s="394"/>
      <c r="AW164" s="394"/>
      <c r="AX164" s="394"/>
      <c r="AY164" s="394"/>
      <c r="AZ164" s="394"/>
      <c r="BA164" s="394"/>
      <c r="BB164" s="394"/>
      <c r="BC164" s="394"/>
      <c r="BD164" s="394"/>
      <c r="BE164" s="394"/>
      <c r="BF164" s="394"/>
      <c r="BG164" s="394"/>
      <c r="BH164" s="394"/>
      <c r="BI164" s="394"/>
      <c r="BJ164" s="394"/>
      <c r="BK164" s="394"/>
      <c r="BL164" s="395"/>
    </row>
    <row r="165" spans="1:64" ht="18.75" customHeight="1">
      <c r="A165" s="390"/>
      <c r="B165" s="375"/>
      <c r="C165" s="375"/>
      <c r="D165" s="375"/>
      <c r="E165" s="392"/>
      <c r="F165" s="392"/>
      <c r="G165" s="392"/>
      <c r="H165" s="392"/>
      <c r="I165" s="396"/>
      <c r="J165" s="397"/>
      <c r="K165" s="397"/>
      <c r="L165" s="397"/>
      <c r="M165" s="397"/>
      <c r="N165" s="397"/>
      <c r="O165" s="397"/>
      <c r="P165" s="397"/>
      <c r="Q165" s="397"/>
      <c r="R165" s="397"/>
      <c r="S165" s="397"/>
      <c r="T165" s="397"/>
      <c r="U165" s="397"/>
      <c r="V165" s="397"/>
      <c r="W165" s="397"/>
      <c r="X165" s="397"/>
      <c r="Y165" s="397"/>
      <c r="Z165" s="397"/>
      <c r="AA165" s="397"/>
      <c r="AB165" s="397"/>
      <c r="AC165" s="397"/>
      <c r="AD165" s="397"/>
      <c r="AE165" s="398"/>
      <c r="AF165" s="200"/>
      <c r="AG165" s="201"/>
      <c r="AH165" s="390"/>
      <c r="AI165" s="375"/>
      <c r="AJ165" s="375"/>
      <c r="AK165" s="375"/>
      <c r="AL165" s="392"/>
      <c r="AM165" s="392"/>
      <c r="AN165" s="392"/>
      <c r="AO165" s="392"/>
      <c r="AP165" s="396"/>
      <c r="AQ165" s="397"/>
      <c r="AR165" s="397"/>
      <c r="AS165" s="397"/>
      <c r="AT165" s="397"/>
      <c r="AU165" s="397"/>
      <c r="AV165" s="397"/>
      <c r="AW165" s="397"/>
      <c r="AX165" s="397"/>
      <c r="AY165" s="397"/>
      <c r="AZ165" s="397"/>
      <c r="BA165" s="397"/>
      <c r="BB165" s="397"/>
      <c r="BC165" s="397"/>
      <c r="BD165" s="397"/>
      <c r="BE165" s="397"/>
      <c r="BF165" s="397"/>
      <c r="BG165" s="397"/>
      <c r="BH165" s="397"/>
      <c r="BI165" s="397"/>
      <c r="BJ165" s="397"/>
      <c r="BK165" s="397"/>
      <c r="BL165" s="398"/>
    </row>
    <row r="166" spans="1:64" ht="18.75" customHeight="1">
      <c r="A166" s="385" t="s">
        <v>279</v>
      </c>
      <c r="B166" s="386"/>
      <c r="C166" s="386"/>
      <c r="D166" s="386"/>
      <c r="E166" s="387"/>
      <c r="F166" s="387"/>
      <c r="G166" s="387"/>
      <c r="H166" s="387"/>
      <c r="I166" s="387"/>
      <c r="J166" s="387"/>
      <c r="K166" s="375" t="s">
        <v>280</v>
      </c>
      <c r="L166" s="375"/>
      <c r="M166" s="375"/>
      <c r="N166" s="375"/>
      <c r="O166" s="376" t="str">
        <f>IF(E166="","ﾅﾝﾊﾞｰ入力で選手名自動出力",VLOOKUP(E166,'女子申込入力'!$C$14:$G$53,2,FALSE))</f>
        <v>ﾅﾝﾊﾞｰ入力で選手名自動出力</v>
      </c>
      <c r="P166" s="377"/>
      <c r="Q166" s="377"/>
      <c r="R166" s="377"/>
      <c r="S166" s="377"/>
      <c r="T166" s="377"/>
      <c r="U166" s="377"/>
      <c r="V166" s="377"/>
      <c r="W166" s="377"/>
      <c r="X166" s="377"/>
      <c r="Y166" s="377"/>
      <c r="Z166" s="377"/>
      <c r="AA166" s="377"/>
      <c r="AB166" s="377"/>
      <c r="AC166" s="377"/>
      <c r="AD166" s="377"/>
      <c r="AE166" s="378"/>
      <c r="AF166" s="202"/>
      <c r="AH166" s="385" t="s">
        <v>279</v>
      </c>
      <c r="AI166" s="386"/>
      <c r="AJ166" s="386"/>
      <c r="AK166" s="386"/>
      <c r="AL166" s="387"/>
      <c r="AM166" s="387"/>
      <c r="AN166" s="387"/>
      <c r="AO166" s="387"/>
      <c r="AP166" s="387"/>
      <c r="AQ166" s="387"/>
      <c r="AR166" s="375" t="s">
        <v>280</v>
      </c>
      <c r="AS166" s="375"/>
      <c r="AT166" s="375"/>
      <c r="AU166" s="375"/>
      <c r="AV166" s="376" t="str">
        <f>IF(AL166="","ﾅﾝﾊﾞｰ入力で選手名自動出力",VLOOKUP(AL166,'女子申込入力'!$C$14:$G$53,2,FALSE))</f>
        <v>ﾅﾝﾊﾞｰ入力で選手名自動出力</v>
      </c>
      <c r="AW166" s="377"/>
      <c r="AX166" s="377"/>
      <c r="AY166" s="377"/>
      <c r="AZ166" s="377"/>
      <c r="BA166" s="377"/>
      <c r="BB166" s="377"/>
      <c r="BC166" s="377"/>
      <c r="BD166" s="377"/>
      <c r="BE166" s="377"/>
      <c r="BF166" s="377"/>
      <c r="BG166" s="377"/>
      <c r="BH166" s="377"/>
      <c r="BI166" s="377"/>
      <c r="BJ166" s="377"/>
      <c r="BK166" s="377"/>
      <c r="BL166" s="378"/>
    </row>
    <row r="167" spans="1:64" ht="18.75" customHeight="1">
      <c r="A167" s="385"/>
      <c r="B167" s="386"/>
      <c r="C167" s="386"/>
      <c r="D167" s="386"/>
      <c r="E167" s="387"/>
      <c r="F167" s="387"/>
      <c r="G167" s="387"/>
      <c r="H167" s="387"/>
      <c r="I167" s="387"/>
      <c r="J167" s="387"/>
      <c r="K167" s="375"/>
      <c r="L167" s="375"/>
      <c r="M167" s="375"/>
      <c r="N167" s="375"/>
      <c r="O167" s="379"/>
      <c r="P167" s="380"/>
      <c r="Q167" s="380"/>
      <c r="R167" s="380"/>
      <c r="S167" s="380"/>
      <c r="T167" s="380"/>
      <c r="U167" s="380"/>
      <c r="V167" s="380"/>
      <c r="W167" s="380"/>
      <c r="X167" s="380"/>
      <c r="Y167" s="380"/>
      <c r="Z167" s="380"/>
      <c r="AA167" s="380"/>
      <c r="AB167" s="380"/>
      <c r="AC167" s="380"/>
      <c r="AD167" s="380"/>
      <c r="AE167" s="381"/>
      <c r="AF167" s="202"/>
      <c r="AH167" s="385"/>
      <c r="AI167" s="386"/>
      <c r="AJ167" s="386"/>
      <c r="AK167" s="386"/>
      <c r="AL167" s="387"/>
      <c r="AM167" s="387"/>
      <c r="AN167" s="387"/>
      <c r="AO167" s="387"/>
      <c r="AP167" s="387"/>
      <c r="AQ167" s="387"/>
      <c r="AR167" s="375"/>
      <c r="AS167" s="375"/>
      <c r="AT167" s="375"/>
      <c r="AU167" s="375"/>
      <c r="AV167" s="379"/>
      <c r="AW167" s="380"/>
      <c r="AX167" s="380"/>
      <c r="AY167" s="380"/>
      <c r="AZ167" s="380"/>
      <c r="BA167" s="380"/>
      <c r="BB167" s="380"/>
      <c r="BC167" s="380"/>
      <c r="BD167" s="380"/>
      <c r="BE167" s="380"/>
      <c r="BF167" s="380"/>
      <c r="BG167" s="380"/>
      <c r="BH167" s="380"/>
      <c r="BI167" s="380"/>
      <c r="BJ167" s="380"/>
      <c r="BK167" s="380"/>
      <c r="BL167" s="381"/>
    </row>
    <row r="168" spans="1:64" ht="12" customHeight="1">
      <c r="A168" s="335" t="s">
        <v>281</v>
      </c>
      <c r="B168" s="336"/>
      <c r="C168" s="336"/>
      <c r="D168" s="336"/>
      <c r="E168" s="341">
        <f>IF('女子申込入力'!$H$2="","",'女子申込入力'!$H$2)</f>
      </c>
      <c r="F168" s="341"/>
      <c r="G168" s="341"/>
      <c r="H168" s="34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341"/>
      <c r="T168" s="341"/>
      <c r="U168" s="341"/>
      <c r="V168" s="341"/>
      <c r="W168" s="341"/>
      <c r="X168" s="341"/>
      <c r="Y168" s="341"/>
      <c r="Z168" s="341"/>
      <c r="AA168" s="341"/>
      <c r="AB168" s="341"/>
      <c r="AC168" s="341"/>
      <c r="AD168" s="341"/>
      <c r="AE168" s="342"/>
      <c r="AF168" s="203"/>
      <c r="AH168" s="335" t="s">
        <v>281</v>
      </c>
      <c r="AI168" s="336"/>
      <c r="AJ168" s="336"/>
      <c r="AK168" s="336"/>
      <c r="AL168" s="341">
        <f>IF('女子申込入力'!$H$2="","",'女子申込入力'!$H$2)</f>
      </c>
      <c r="AM168" s="341"/>
      <c r="AN168" s="341"/>
      <c r="AO168" s="341"/>
      <c r="AP168" s="341"/>
      <c r="AQ168" s="341"/>
      <c r="AR168" s="341"/>
      <c r="AS168" s="341"/>
      <c r="AT168" s="341"/>
      <c r="AU168" s="341"/>
      <c r="AV168" s="341"/>
      <c r="AW168" s="341"/>
      <c r="AX168" s="341"/>
      <c r="AY168" s="341"/>
      <c r="AZ168" s="341"/>
      <c r="BA168" s="341"/>
      <c r="BB168" s="341"/>
      <c r="BC168" s="341"/>
      <c r="BD168" s="341"/>
      <c r="BE168" s="341"/>
      <c r="BF168" s="341"/>
      <c r="BG168" s="341"/>
      <c r="BH168" s="341"/>
      <c r="BI168" s="341"/>
      <c r="BJ168" s="341"/>
      <c r="BK168" s="341"/>
      <c r="BL168" s="342"/>
    </row>
    <row r="169" spans="1:64" ht="12">
      <c r="A169" s="337"/>
      <c r="B169" s="338"/>
      <c r="C169" s="338"/>
      <c r="D169" s="338"/>
      <c r="E169" s="343"/>
      <c r="F169" s="343"/>
      <c r="G169" s="343"/>
      <c r="H169" s="343"/>
      <c r="I169" s="343"/>
      <c r="J169" s="343"/>
      <c r="K169" s="343"/>
      <c r="L169" s="343"/>
      <c r="M169" s="343"/>
      <c r="N169" s="343"/>
      <c r="O169" s="343"/>
      <c r="P169" s="343"/>
      <c r="Q169" s="343"/>
      <c r="R169" s="343"/>
      <c r="S169" s="343"/>
      <c r="T169" s="343"/>
      <c r="U169" s="343"/>
      <c r="V169" s="343"/>
      <c r="W169" s="343"/>
      <c r="X169" s="343"/>
      <c r="Y169" s="343"/>
      <c r="Z169" s="343"/>
      <c r="AA169" s="343"/>
      <c r="AB169" s="343"/>
      <c r="AC169" s="343"/>
      <c r="AD169" s="343"/>
      <c r="AE169" s="344"/>
      <c r="AF169" s="203"/>
      <c r="AH169" s="337"/>
      <c r="AI169" s="338"/>
      <c r="AJ169" s="338"/>
      <c r="AK169" s="338"/>
      <c r="AL169" s="343"/>
      <c r="AM169" s="343"/>
      <c r="AN169" s="343"/>
      <c r="AO169" s="343"/>
      <c r="AP169" s="343"/>
      <c r="AQ169" s="343"/>
      <c r="AR169" s="343"/>
      <c r="AS169" s="343"/>
      <c r="AT169" s="343"/>
      <c r="AU169" s="343"/>
      <c r="AV169" s="343"/>
      <c r="AW169" s="343"/>
      <c r="AX169" s="343"/>
      <c r="AY169" s="343"/>
      <c r="AZ169" s="343"/>
      <c r="BA169" s="343"/>
      <c r="BB169" s="343"/>
      <c r="BC169" s="343"/>
      <c r="BD169" s="343"/>
      <c r="BE169" s="343"/>
      <c r="BF169" s="343"/>
      <c r="BG169" s="343"/>
      <c r="BH169" s="343"/>
      <c r="BI169" s="343"/>
      <c r="BJ169" s="343"/>
      <c r="BK169" s="343"/>
      <c r="BL169" s="344"/>
    </row>
    <row r="170" spans="1:64" ht="12" thickBot="1">
      <c r="A170" s="339"/>
      <c r="B170" s="340"/>
      <c r="C170" s="340"/>
      <c r="D170" s="340"/>
      <c r="E170" s="345"/>
      <c r="F170" s="345"/>
      <c r="G170" s="345"/>
      <c r="H170" s="345"/>
      <c r="I170" s="345"/>
      <c r="J170" s="345"/>
      <c r="K170" s="345"/>
      <c r="L170" s="345"/>
      <c r="M170" s="345"/>
      <c r="N170" s="345"/>
      <c r="O170" s="345"/>
      <c r="P170" s="345"/>
      <c r="Q170" s="345"/>
      <c r="R170" s="345"/>
      <c r="S170" s="345"/>
      <c r="T170" s="345"/>
      <c r="U170" s="345"/>
      <c r="V170" s="345"/>
      <c r="W170" s="345"/>
      <c r="X170" s="345"/>
      <c r="Y170" s="345"/>
      <c r="Z170" s="345"/>
      <c r="AA170" s="345"/>
      <c r="AB170" s="345"/>
      <c r="AC170" s="345"/>
      <c r="AD170" s="345"/>
      <c r="AE170" s="346"/>
      <c r="AF170" s="203"/>
      <c r="AH170" s="339"/>
      <c r="AI170" s="340"/>
      <c r="AJ170" s="340"/>
      <c r="AK170" s="340"/>
      <c r="AL170" s="345"/>
      <c r="AM170" s="345"/>
      <c r="AN170" s="345"/>
      <c r="AO170" s="345"/>
      <c r="AP170" s="345"/>
      <c r="AQ170" s="345"/>
      <c r="AR170" s="345"/>
      <c r="AS170" s="345"/>
      <c r="AT170" s="345"/>
      <c r="AU170" s="345"/>
      <c r="AV170" s="345"/>
      <c r="AW170" s="345"/>
      <c r="AX170" s="345"/>
      <c r="AY170" s="345"/>
      <c r="AZ170" s="345"/>
      <c r="BA170" s="345"/>
      <c r="BB170" s="345"/>
      <c r="BC170" s="345"/>
      <c r="BD170" s="345"/>
      <c r="BE170" s="345"/>
      <c r="BF170" s="345"/>
      <c r="BG170" s="345"/>
      <c r="BH170" s="345"/>
      <c r="BI170" s="345"/>
      <c r="BJ170" s="345"/>
      <c r="BK170" s="345"/>
      <c r="BL170" s="346"/>
    </row>
    <row r="171" spans="1:64" ht="12">
      <c r="A171" s="250"/>
      <c r="B171" s="250"/>
      <c r="C171" s="250"/>
      <c r="D171" s="250"/>
      <c r="E171" s="250"/>
      <c r="F171" s="250"/>
      <c r="G171" s="250"/>
      <c r="H171" s="250"/>
      <c r="I171" s="249"/>
      <c r="J171" s="249"/>
      <c r="K171" s="249"/>
      <c r="L171" s="249"/>
      <c r="M171" s="249"/>
      <c r="N171" s="249"/>
      <c r="O171" s="249"/>
      <c r="P171" s="249"/>
      <c r="Q171" s="249"/>
      <c r="R171" s="249"/>
      <c r="S171" s="249"/>
      <c r="T171" s="249"/>
      <c r="U171" s="249"/>
      <c r="V171" s="249"/>
      <c r="W171" s="249"/>
      <c r="X171" s="249"/>
      <c r="Y171" s="249"/>
      <c r="Z171" s="249"/>
      <c r="AA171" s="249"/>
      <c r="AB171" s="249"/>
      <c r="AC171" s="249"/>
      <c r="AD171" s="249"/>
      <c r="AE171" s="249"/>
      <c r="AF171" s="203"/>
      <c r="AH171" s="250"/>
      <c r="AI171" s="250"/>
      <c r="AJ171" s="250"/>
      <c r="AK171" s="250"/>
      <c r="AL171" s="250"/>
      <c r="AM171" s="250"/>
      <c r="AN171" s="250"/>
      <c r="AO171" s="250"/>
      <c r="AP171" s="249"/>
      <c r="AQ171" s="249"/>
      <c r="AR171" s="249"/>
      <c r="AS171" s="249"/>
      <c r="AT171" s="249"/>
      <c r="AU171" s="249"/>
      <c r="AV171" s="249"/>
      <c r="AW171" s="249"/>
      <c r="AX171" s="249"/>
      <c r="AY171" s="249"/>
      <c r="AZ171" s="249"/>
      <c r="BA171" s="249"/>
      <c r="BB171" s="249"/>
      <c r="BC171" s="249"/>
      <c r="BD171" s="249"/>
      <c r="BE171" s="249"/>
      <c r="BF171" s="249"/>
      <c r="BG171" s="249"/>
      <c r="BH171" s="249"/>
      <c r="BI171" s="249"/>
      <c r="BJ171" s="249"/>
      <c r="BK171" s="249"/>
      <c r="BL171" s="249"/>
    </row>
    <row r="172" spans="1:64" ht="12">
      <c r="A172" s="250"/>
      <c r="B172" s="250"/>
      <c r="C172" s="250"/>
      <c r="D172" s="250"/>
      <c r="E172" s="250"/>
      <c r="F172" s="250"/>
      <c r="G172" s="250"/>
      <c r="H172" s="250"/>
      <c r="I172" s="249"/>
      <c r="J172" s="249"/>
      <c r="K172" s="249"/>
      <c r="L172" s="249"/>
      <c r="M172" s="249"/>
      <c r="N172" s="249"/>
      <c r="O172" s="249"/>
      <c r="P172" s="249"/>
      <c r="Q172" s="249"/>
      <c r="R172" s="249"/>
      <c r="S172" s="249"/>
      <c r="T172" s="249"/>
      <c r="U172" s="249"/>
      <c r="V172" s="249"/>
      <c r="W172" s="249"/>
      <c r="X172" s="249"/>
      <c r="Y172" s="249"/>
      <c r="Z172" s="249"/>
      <c r="AA172" s="249"/>
      <c r="AB172" s="249"/>
      <c r="AC172" s="249"/>
      <c r="AD172" s="249"/>
      <c r="AE172" s="249"/>
      <c r="AF172" s="203"/>
      <c r="AH172" s="250"/>
      <c r="AI172" s="250"/>
      <c r="AJ172" s="250"/>
      <c r="AK172" s="250"/>
      <c r="AL172" s="250"/>
      <c r="AM172" s="250"/>
      <c r="AN172" s="250"/>
      <c r="AO172" s="250"/>
      <c r="AP172" s="249"/>
      <c r="AQ172" s="249"/>
      <c r="AR172" s="249"/>
      <c r="AS172" s="249"/>
      <c r="AT172" s="249"/>
      <c r="AU172" s="249"/>
      <c r="AV172" s="249"/>
      <c r="AW172" s="249"/>
      <c r="AX172" s="249"/>
      <c r="AY172" s="249"/>
      <c r="AZ172" s="249"/>
      <c r="BA172" s="249"/>
      <c r="BB172" s="249"/>
      <c r="BC172" s="249"/>
      <c r="BD172" s="249"/>
      <c r="BE172" s="249"/>
      <c r="BF172" s="249"/>
      <c r="BG172" s="249"/>
      <c r="BH172" s="249"/>
      <c r="BI172" s="249"/>
      <c r="BJ172" s="249"/>
      <c r="BK172" s="249"/>
      <c r="BL172" s="249"/>
    </row>
    <row r="173" spans="1:64" ht="18.75" customHeight="1">
      <c r="A173" s="251"/>
      <c r="B173" s="251"/>
      <c r="C173" s="251"/>
      <c r="D173" s="251"/>
      <c r="E173" s="252"/>
      <c r="F173" s="252"/>
      <c r="G173" s="252"/>
      <c r="H173" s="252"/>
      <c r="I173" s="252"/>
      <c r="J173" s="252"/>
      <c r="K173" s="252"/>
      <c r="L173" s="252"/>
      <c r="M173" s="252"/>
      <c r="N173" s="252"/>
      <c r="O173" s="252"/>
      <c r="P173" s="252"/>
      <c r="Q173" s="252"/>
      <c r="R173" s="252"/>
      <c r="S173" s="252"/>
      <c r="T173" s="252"/>
      <c r="U173" s="252"/>
      <c r="V173" s="253"/>
      <c r="W173" s="251"/>
      <c r="X173" s="251"/>
      <c r="Y173" s="251"/>
      <c r="Z173" s="251"/>
      <c r="AA173" s="251"/>
      <c r="AB173" s="251"/>
      <c r="AC173" s="251"/>
      <c r="AD173" s="251"/>
      <c r="AE173" s="251"/>
      <c r="AF173" s="202"/>
      <c r="AH173" s="251"/>
      <c r="AI173" s="251"/>
      <c r="AJ173" s="251"/>
      <c r="AK173" s="251"/>
      <c r="AL173" s="252"/>
      <c r="AM173" s="252"/>
      <c r="AN173" s="252"/>
      <c r="AO173" s="252"/>
      <c r="AP173" s="252"/>
      <c r="AQ173" s="252"/>
      <c r="AR173" s="252"/>
      <c r="AS173" s="252"/>
      <c r="AT173" s="252"/>
      <c r="AU173" s="252"/>
      <c r="AV173" s="252"/>
      <c r="AW173" s="252"/>
      <c r="AX173" s="252"/>
      <c r="AY173" s="252"/>
      <c r="AZ173" s="252"/>
      <c r="BA173" s="252"/>
      <c r="BB173" s="252"/>
      <c r="BC173" s="253"/>
      <c r="BD173" s="251"/>
      <c r="BE173" s="251"/>
      <c r="BF173" s="251"/>
      <c r="BG173" s="251"/>
      <c r="BH173" s="251"/>
      <c r="BI173" s="251"/>
      <c r="BJ173" s="251"/>
      <c r="BK173" s="251"/>
      <c r="BL173" s="251"/>
    </row>
    <row r="174" spans="1:64" ht="18.75" customHeight="1">
      <c r="A174" s="251" t="s">
        <v>293</v>
      </c>
      <c r="B174" s="251"/>
      <c r="C174" s="251"/>
      <c r="D174" s="251"/>
      <c r="E174" s="252"/>
      <c r="F174" s="252"/>
      <c r="G174" s="252"/>
      <c r="H174" s="252"/>
      <c r="I174" s="252"/>
      <c r="J174" s="252"/>
      <c r="K174" s="252"/>
      <c r="L174" s="252"/>
      <c r="M174" s="252"/>
      <c r="N174" s="252"/>
      <c r="O174" s="252"/>
      <c r="P174" s="252"/>
      <c r="Q174" s="252"/>
      <c r="R174" s="252"/>
      <c r="S174" s="252"/>
      <c r="T174" s="252"/>
      <c r="U174" s="252"/>
      <c r="V174" s="251"/>
      <c r="W174" s="251"/>
      <c r="X174" s="251"/>
      <c r="Y174" s="251"/>
      <c r="Z174" s="251"/>
      <c r="AA174" s="251"/>
      <c r="AB174" s="251"/>
      <c r="AC174" s="251"/>
      <c r="AD174" s="251"/>
      <c r="AE174" s="251"/>
      <c r="AF174" s="202"/>
      <c r="AH174" s="251" t="s">
        <v>293</v>
      </c>
      <c r="AI174" s="251"/>
      <c r="AJ174" s="251"/>
      <c r="AK174" s="251"/>
      <c r="AL174" s="252"/>
      <c r="AM174" s="252"/>
      <c r="AN174" s="252"/>
      <c r="AO174" s="252"/>
      <c r="AP174" s="252"/>
      <c r="AQ174" s="252"/>
      <c r="AR174" s="252"/>
      <c r="AS174" s="252"/>
      <c r="AT174" s="252"/>
      <c r="AU174" s="252"/>
      <c r="AV174" s="252"/>
      <c r="AW174" s="252"/>
      <c r="AX174" s="252"/>
      <c r="AY174" s="252"/>
      <c r="AZ174" s="252"/>
      <c r="BA174" s="252"/>
      <c r="BB174" s="252"/>
      <c r="BC174" s="251"/>
      <c r="BD174" s="251"/>
      <c r="BE174" s="251"/>
      <c r="BF174" s="251"/>
      <c r="BG174" s="251"/>
      <c r="BH174" s="251"/>
      <c r="BI174" s="251"/>
      <c r="BJ174" s="251"/>
      <c r="BK174" s="251"/>
      <c r="BL174" s="251"/>
    </row>
    <row r="175" spans="1:55" ht="12">
      <c r="A175" s="262" t="s">
        <v>298</v>
      </c>
      <c r="N175" s="204"/>
      <c r="R175" s="204"/>
      <c r="T175" s="204"/>
      <c r="U175" s="204"/>
      <c r="V175" s="204"/>
      <c r="AH175" s="262" t="s">
        <v>298</v>
      </c>
      <c r="AU175" s="204"/>
      <c r="AY175" s="204"/>
      <c r="BA175" s="204"/>
      <c r="BB175" s="204"/>
      <c r="BC175" s="204"/>
    </row>
    <row r="176" spans="1:34" ht="12">
      <c r="A176" s="204"/>
      <c r="AH176" s="204"/>
    </row>
    <row r="177" spans="1:64" ht="9.75" customHeight="1">
      <c r="A177" s="369" t="s">
        <v>297</v>
      </c>
      <c r="B177" s="370"/>
      <c r="C177" s="370"/>
      <c r="D177" s="370"/>
      <c r="E177" s="370"/>
      <c r="F177" s="370"/>
      <c r="G177" s="205" t="s">
        <v>291</v>
      </c>
      <c r="H177" s="206"/>
      <c r="I177" s="206"/>
      <c r="J177" s="206"/>
      <c r="K177" s="206"/>
      <c r="L177" s="206"/>
      <c r="M177" s="207"/>
      <c r="N177" s="363" t="s">
        <v>282</v>
      </c>
      <c r="O177" s="364"/>
      <c r="P177" s="365"/>
      <c r="Q177" s="349"/>
      <c r="R177" s="350"/>
      <c r="S177" s="350"/>
      <c r="T177" s="350"/>
      <c r="U177" s="350"/>
      <c r="V177" s="351"/>
      <c r="W177" s="330" t="s">
        <v>284</v>
      </c>
      <c r="X177" s="331"/>
      <c r="Y177" s="355"/>
      <c r="Z177" s="357"/>
      <c r="AA177" s="358"/>
      <c r="AB177" s="358"/>
      <c r="AC177" s="358"/>
      <c r="AD177" s="358"/>
      <c r="AE177" s="359"/>
      <c r="AH177" s="369" t="s">
        <v>297</v>
      </c>
      <c r="AI177" s="370"/>
      <c r="AJ177" s="370"/>
      <c r="AK177" s="370"/>
      <c r="AL177" s="370"/>
      <c r="AM177" s="370"/>
      <c r="AN177" s="205" t="s">
        <v>291</v>
      </c>
      <c r="AO177" s="206"/>
      <c r="AP177" s="206"/>
      <c r="AQ177" s="206"/>
      <c r="AR177" s="206"/>
      <c r="AS177" s="206"/>
      <c r="AT177" s="207"/>
      <c r="AU177" s="363" t="s">
        <v>282</v>
      </c>
      <c r="AV177" s="364"/>
      <c r="AW177" s="365"/>
      <c r="AX177" s="349"/>
      <c r="AY177" s="350"/>
      <c r="AZ177" s="350"/>
      <c r="BA177" s="350"/>
      <c r="BB177" s="350"/>
      <c r="BC177" s="351"/>
      <c r="BD177" s="330" t="s">
        <v>284</v>
      </c>
      <c r="BE177" s="331"/>
      <c r="BF177" s="355"/>
      <c r="BG177" s="357"/>
      <c r="BH177" s="358"/>
      <c r="BI177" s="358"/>
      <c r="BJ177" s="358"/>
      <c r="BK177" s="358"/>
      <c r="BL177" s="359"/>
    </row>
    <row r="178" spans="1:64" ht="9.75" customHeight="1">
      <c r="A178" s="371"/>
      <c r="B178" s="372"/>
      <c r="C178" s="372"/>
      <c r="D178" s="372"/>
      <c r="E178" s="372"/>
      <c r="F178" s="372"/>
      <c r="G178" s="256"/>
      <c r="H178" s="257"/>
      <c r="I178" s="257"/>
      <c r="J178" s="257"/>
      <c r="K178" s="257"/>
      <c r="L178" s="257"/>
      <c r="M178" s="258"/>
      <c r="N178" s="366"/>
      <c r="O178" s="367"/>
      <c r="P178" s="368"/>
      <c r="Q178" s="352"/>
      <c r="R178" s="353"/>
      <c r="S178" s="353"/>
      <c r="T178" s="353"/>
      <c r="U178" s="353"/>
      <c r="V178" s="354"/>
      <c r="W178" s="382"/>
      <c r="X178" s="383"/>
      <c r="Y178" s="384"/>
      <c r="Z178" s="360"/>
      <c r="AA178" s="361"/>
      <c r="AB178" s="361"/>
      <c r="AC178" s="361"/>
      <c r="AD178" s="361"/>
      <c r="AE178" s="362"/>
      <c r="AH178" s="371"/>
      <c r="AI178" s="372"/>
      <c r="AJ178" s="372"/>
      <c r="AK178" s="372"/>
      <c r="AL178" s="372"/>
      <c r="AM178" s="372"/>
      <c r="AN178" s="256"/>
      <c r="AO178" s="257"/>
      <c r="AP178" s="257"/>
      <c r="AQ178" s="257"/>
      <c r="AR178" s="257"/>
      <c r="AS178" s="257"/>
      <c r="AT178" s="258"/>
      <c r="AU178" s="366"/>
      <c r="AV178" s="367"/>
      <c r="AW178" s="368"/>
      <c r="AX178" s="352"/>
      <c r="AY178" s="353"/>
      <c r="AZ178" s="353"/>
      <c r="BA178" s="353"/>
      <c r="BB178" s="353"/>
      <c r="BC178" s="354"/>
      <c r="BD178" s="382"/>
      <c r="BE178" s="383"/>
      <c r="BF178" s="384"/>
      <c r="BG178" s="360"/>
      <c r="BH178" s="361"/>
      <c r="BI178" s="361"/>
      <c r="BJ178" s="361"/>
      <c r="BK178" s="361"/>
      <c r="BL178" s="362"/>
    </row>
    <row r="179" spans="1:64" ht="9.75" customHeight="1">
      <c r="A179" s="371"/>
      <c r="B179" s="372"/>
      <c r="C179" s="372"/>
      <c r="D179" s="372"/>
      <c r="E179" s="372"/>
      <c r="F179" s="372"/>
      <c r="G179" s="256"/>
      <c r="H179" s="257"/>
      <c r="I179" s="257"/>
      <c r="J179" s="257"/>
      <c r="K179" s="257"/>
      <c r="L179" s="257"/>
      <c r="M179" s="258"/>
      <c r="N179" s="363" t="s">
        <v>283</v>
      </c>
      <c r="O179" s="364"/>
      <c r="P179" s="365"/>
      <c r="Q179" s="349"/>
      <c r="R179" s="350"/>
      <c r="S179" s="350"/>
      <c r="T179" s="350"/>
      <c r="U179" s="350"/>
      <c r="V179" s="351"/>
      <c r="W179" s="333"/>
      <c r="X179" s="333"/>
      <c r="Y179" s="333"/>
      <c r="Z179" s="334"/>
      <c r="AA179" s="334"/>
      <c r="AB179" s="334"/>
      <c r="AC179" s="334"/>
      <c r="AD179" s="334"/>
      <c r="AE179" s="334"/>
      <c r="AH179" s="371"/>
      <c r="AI179" s="372"/>
      <c r="AJ179" s="372"/>
      <c r="AK179" s="372"/>
      <c r="AL179" s="372"/>
      <c r="AM179" s="372"/>
      <c r="AN179" s="256"/>
      <c r="AO179" s="257"/>
      <c r="AP179" s="257"/>
      <c r="AQ179" s="257"/>
      <c r="AR179" s="257"/>
      <c r="AS179" s="257"/>
      <c r="AT179" s="258"/>
      <c r="AU179" s="363" t="s">
        <v>283</v>
      </c>
      <c r="AV179" s="364"/>
      <c r="AW179" s="365"/>
      <c r="AX179" s="349"/>
      <c r="AY179" s="350"/>
      <c r="AZ179" s="350"/>
      <c r="BA179" s="350"/>
      <c r="BB179" s="350"/>
      <c r="BC179" s="351"/>
      <c r="BD179" s="333"/>
      <c r="BE179" s="333"/>
      <c r="BF179" s="333"/>
      <c r="BG179" s="334"/>
      <c r="BH179" s="334"/>
      <c r="BI179" s="334"/>
      <c r="BJ179" s="334"/>
      <c r="BK179" s="334"/>
      <c r="BL179" s="334"/>
    </row>
    <row r="180" spans="1:64" ht="9.75" customHeight="1">
      <c r="A180" s="373"/>
      <c r="B180" s="374"/>
      <c r="C180" s="374"/>
      <c r="D180" s="374"/>
      <c r="E180" s="374"/>
      <c r="F180" s="374"/>
      <c r="G180" s="259"/>
      <c r="H180" s="260"/>
      <c r="I180" s="260"/>
      <c r="J180" s="260"/>
      <c r="K180" s="260"/>
      <c r="L180" s="260"/>
      <c r="M180" s="261"/>
      <c r="N180" s="366"/>
      <c r="O180" s="367"/>
      <c r="P180" s="368"/>
      <c r="Q180" s="352"/>
      <c r="R180" s="353"/>
      <c r="S180" s="353"/>
      <c r="T180" s="353"/>
      <c r="U180" s="353"/>
      <c r="V180" s="354"/>
      <c r="W180" s="333"/>
      <c r="X180" s="333"/>
      <c r="Y180" s="333"/>
      <c r="Z180" s="334"/>
      <c r="AA180" s="334"/>
      <c r="AB180" s="334"/>
      <c r="AC180" s="334"/>
      <c r="AD180" s="334"/>
      <c r="AE180" s="334"/>
      <c r="AH180" s="373"/>
      <c r="AI180" s="374"/>
      <c r="AJ180" s="374"/>
      <c r="AK180" s="374"/>
      <c r="AL180" s="374"/>
      <c r="AM180" s="374"/>
      <c r="AN180" s="259"/>
      <c r="AO180" s="260"/>
      <c r="AP180" s="260"/>
      <c r="AQ180" s="260"/>
      <c r="AR180" s="260"/>
      <c r="AS180" s="260"/>
      <c r="AT180" s="261"/>
      <c r="AU180" s="366"/>
      <c r="AV180" s="367"/>
      <c r="AW180" s="368"/>
      <c r="AX180" s="352"/>
      <c r="AY180" s="353"/>
      <c r="AZ180" s="353"/>
      <c r="BA180" s="353"/>
      <c r="BB180" s="353"/>
      <c r="BC180" s="354"/>
      <c r="BD180" s="333"/>
      <c r="BE180" s="333"/>
      <c r="BF180" s="333"/>
      <c r="BG180" s="334"/>
      <c r="BH180" s="334"/>
      <c r="BI180" s="334"/>
      <c r="BJ180" s="334"/>
      <c r="BK180" s="334"/>
      <c r="BL180" s="334"/>
    </row>
    <row r="181" spans="1:64" ht="9.75" customHeight="1">
      <c r="A181" s="369" t="s">
        <v>297</v>
      </c>
      <c r="B181" s="370"/>
      <c r="C181" s="370"/>
      <c r="D181" s="370"/>
      <c r="E181" s="370"/>
      <c r="F181" s="370"/>
      <c r="G181" s="205" t="s">
        <v>291</v>
      </c>
      <c r="H181" s="206"/>
      <c r="I181" s="206"/>
      <c r="J181" s="206"/>
      <c r="K181" s="206"/>
      <c r="L181" s="206"/>
      <c r="M181" s="207"/>
      <c r="N181" s="347" t="s">
        <v>282</v>
      </c>
      <c r="O181" s="348"/>
      <c r="P181" s="348"/>
      <c r="Q181" s="349"/>
      <c r="R181" s="350"/>
      <c r="S181" s="350"/>
      <c r="T181" s="350"/>
      <c r="U181" s="350"/>
      <c r="V181" s="351"/>
      <c r="W181" s="330" t="s">
        <v>284</v>
      </c>
      <c r="X181" s="331"/>
      <c r="Y181" s="355"/>
      <c r="Z181" s="357"/>
      <c r="AA181" s="358"/>
      <c r="AB181" s="358"/>
      <c r="AC181" s="358"/>
      <c r="AD181" s="358"/>
      <c r="AE181" s="359"/>
      <c r="AH181" s="369" t="s">
        <v>297</v>
      </c>
      <c r="AI181" s="370"/>
      <c r="AJ181" s="370"/>
      <c r="AK181" s="370"/>
      <c r="AL181" s="370"/>
      <c r="AM181" s="370"/>
      <c r="AN181" s="205" t="s">
        <v>291</v>
      </c>
      <c r="AO181" s="206"/>
      <c r="AP181" s="206"/>
      <c r="AQ181" s="206"/>
      <c r="AR181" s="206"/>
      <c r="AS181" s="206"/>
      <c r="AT181" s="207"/>
      <c r="AU181" s="347" t="s">
        <v>282</v>
      </c>
      <c r="AV181" s="348"/>
      <c r="AW181" s="348"/>
      <c r="AX181" s="349"/>
      <c r="AY181" s="350"/>
      <c r="AZ181" s="350"/>
      <c r="BA181" s="350"/>
      <c r="BB181" s="350"/>
      <c r="BC181" s="351"/>
      <c r="BD181" s="330" t="s">
        <v>284</v>
      </c>
      <c r="BE181" s="331"/>
      <c r="BF181" s="355"/>
      <c r="BG181" s="357"/>
      <c r="BH181" s="358"/>
      <c r="BI181" s="358"/>
      <c r="BJ181" s="358"/>
      <c r="BK181" s="358"/>
      <c r="BL181" s="359"/>
    </row>
    <row r="182" spans="1:64" ht="9.75" customHeight="1">
      <c r="A182" s="371"/>
      <c r="B182" s="372"/>
      <c r="C182" s="372"/>
      <c r="D182" s="372"/>
      <c r="E182" s="372"/>
      <c r="F182" s="372"/>
      <c r="G182" s="256"/>
      <c r="H182" s="257"/>
      <c r="I182" s="257"/>
      <c r="J182" s="257"/>
      <c r="K182" s="257"/>
      <c r="L182" s="257"/>
      <c r="M182" s="258"/>
      <c r="N182" s="348"/>
      <c r="O182" s="348"/>
      <c r="P182" s="348"/>
      <c r="Q182" s="352"/>
      <c r="R182" s="353"/>
      <c r="S182" s="353"/>
      <c r="T182" s="353"/>
      <c r="U182" s="353"/>
      <c r="V182" s="354"/>
      <c r="W182" s="332"/>
      <c r="X182" s="333"/>
      <c r="Y182" s="356"/>
      <c r="Z182" s="360"/>
      <c r="AA182" s="361"/>
      <c r="AB182" s="361"/>
      <c r="AC182" s="361"/>
      <c r="AD182" s="361"/>
      <c r="AE182" s="362"/>
      <c r="AH182" s="371"/>
      <c r="AI182" s="372"/>
      <c r="AJ182" s="372"/>
      <c r="AK182" s="372"/>
      <c r="AL182" s="372"/>
      <c r="AM182" s="372"/>
      <c r="AN182" s="256"/>
      <c r="AO182" s="257"/>
      <c r="AP182" s="257"/>
      <c r="AQ182" s="257"/>
      <c r="AR182" s="257"/>
      <c r="AS182" s="257"/>
      <c r="AT182" s="258"/>
      <c r="AU182" s="348"/>
      <c r="AV182" s="348"/>
      <c r="AW182" s="348"/>
      <c r="AX182" s="352"/>
      <c r="AY182" s="353"/>
      <c r="AZ182" s="353"/>
      <c r="BA182" s="353"/>
      <c r="BB182" s="353"/>
      <c r="BC182" s="354"/>
      <c r="BD182" s="332"/>
      <c r="BE182" s="333"/>
      <c r="BF182" s="356"/>
      <c r="BG182" s="360"/>
      <c r="BH182" s="361"/>
      <c r="BI182" s="361"/>
      <c r="BJ182" s="361"/>
      <c r="BK182" s="361"/>
      <c r="BL182" s="362"/>
    </row>
    <row r="183" spans="1:64" ht="9.75" customHeight="1">
      <c r="A183" s="371"/>
      <c r="B183" s="372"/>
      <c r="C183" s="372"/>
      <c r="D183" s="372"/>
      <c r="E183" s="372"/>
      <c r="F183" s="372"/>
      <c r="G183" s="256"/>
      <c r="H183" s="257"/>
      <c r="I183" s="257"/>
      <c r="J183" s="257"/>
      <c r="K183" s="257"/>
      <c r="L183" s="257"/>
      <c r="M183" s="258"/>
      <c r="N183" s="347" t="s">
        <v>283</v>
      </c>
      <c r="O183" s="348"/>
      <c r="P183" s="348"/>
      <c r="Q183" s="349"/>
      <c r="R183" s="350"/>
      <c r="S183" s="350"/>
      <c r="T183" s="350"/>
      <c r="U183" s="350"/>
      <c r="V183" s="350"/>
      <c r="W183" s="330"/>
      <c r="X183" s="331"/>
      <c r="Y183" s="331"/>
      <c r="Z183" s="334"/>
      <c r="AA183" s="334"/>
      <c r="AB183" s="334"/>
      <c r="AC183" s="334"/>
      <c r="AD183" s="334"/>
      <c r="AE183" s="334"/>
      <c r="AF183" s="215"/>
      <c r="AG183" s="216"/>
      <c r="AH183" s="371"/>
      <c r="AI183" s="372"/>
      <c r="AJ183" s="372"/>
      <c r="AK183" s="372"/>
      <c r="AL183" s="372"/>
      <c r="AM183" s="372"/>
      <c r="AN183" s="256"/>
      <c r="AO183" s="257"/>
      <c r="AP183" s="257"/>
      <c r="AQ183" s="257"/>
      <c r="AR183" s="257"/>
      <c r="AS183" s="257"/>
      <c r="AT183" s="258"/>
      <c r="AU183" s="347" t="s">
        <v>283</v>
      </c>
      <c r="AV183" s="348"/>
      <c r="AW183" s="348"/>
      <c r="AX183" s="349"/>
      <c r="AY183" s="350"/>
      <c r="AZ183" s="350"/>
      <c r="BA183" s="350"/>
      <c r="BB183" s="350"/>
      <c r="BC183" s="350"/>
      <c r="BD183" s="330"/>
      <c r="BE183" s="331"/>
      <c r="BF183" s="331"/>
      <c r="BG183" s="334"/>
      <c r="BH183" s="334"/>
      <c r="BI183" s="334"/>
      <c r="BJ183" s="334"/>
      <c r="BK183" s="334"/>
      <c r="BL183" s="334"/>
    </row>
    <row r="184" spans="1:64" ht="9.75" customHeight="1">
      <c r="A184" s="373"/>
      <c r="B184" s="374"/>
      <c r="C184" s="374"/>
      <c r="D184" s="374"/>
      <c r="E184" s="374"/>
      <c r="F184" s="374"/>
      <c r="G184" s="259"/>
      <c r="H184" s="260"/>
      <c r="I184" s="260"/>
      <c r="J184" s="260"/>
      <c r="K184" s="260"/>
      <c r="L184" s="260"/>
      <c r="M184" s="261"/>
      <c r="N184" s="348"/>
      <c r="O184" s="348"/>
      <c r="P184" s="348"/>
      <c r="Q184" s="352"/>
      <c r="R184" s="353"/>
      <c r="S184" s="353"/>
      <c r="T184" s="353"/>
      <c r="U184" s="353"/>
      <c r="V184" s="353"/>
      <c r="W184" s="332"/>
      <c r="X184" s="333"/>
      <c r="Y184" s="333"/>
      <c r="Z184" s="334"/>
      <c r="AA184" s="334"/>
      <c r="AB184" s="334"/>
      <c r="AC184" s="334"/>
      <c r="AD184" s="334"/>
      <c r="AE184" s="334"/>
      <c r="AF184" s="215"/>
      <c r="AG184" s="216"/>
      <c r="AH184" s="373"/>
      <c r="AI184" s="374"/>
      <c r="AJ184" s="374"/>
      <c r="AK184" s="374"/>
      <c r="AL184" s="374"/>
      <c r="AM184" s="374"/>
      <c r="AN184" s="259"/>
      <c r="AO184" s="260"/>
      <c r="AP184" s="260"/>
      <c r="AQ184" s="260"/>
      <c r="AR184" s="260"/>
      <c r="AS184" s="260"/>
      <c r="AT184" s="261"/>
      <c r="AU184" s="348"/>
      <c r="AV184" s="348"/>
      <c r="AW184" s="348"/>
      <c r="AX184" s="352"/>
      <c r="AY184" s="353"/>
      <c r="AZ184" s="353"/>
      <c r="BA184" s="353"/>
      <c r="BB184" s="353"/>
      <c r="BC184" s="353"/>
      <c r="BD184" s="332"/>
      <c r="BE184" s="333"/>
      <c r="BF184" s="333"/>
      <c r="BG184" s="334"/>
      <c r="BH184" s="334"/>
      <c r="BI184" s="334"/>
      <c r="BJ184" s="334"/>
      <c r="BK184" s="334"/>
      <c r="BL184" s="334"/>
    </row>
    <row r="185" spans="1:64" ht="18.75" customHeight="1" thickBot="1">
      <c r="A185" s="254" t="s">
        <v>308</v>
      </c>
      <c r="B185" s="251"/>
      <c r="C185" s="251"/>
      <c r="D185" s="251"/>
      <c r="E185" s="251"/>
      <c r="F185" s="251"/>
      <c r="G185" s="251"/>
      <c r="H185" s="251"/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251"/>
      <c r="T185" s="251"/>
      <c r="U185" s="251"/>
      <c r="V185" s="251"/>
      <c r="W185" s="251"/>
      <c r="X185" s="251"/>
      <c r="Y185" s="255"/>
      <c r="Z185" s="251"/>
      <c r="AA185" s="251"/>
      <c r="AB185" s="255" t="s">
        <v>277</v>
      </c>
      <c r="AC185" s="251"/>
      <c r="AD185" s="251"/>
      <c r="AE185" s="251"/>
      <c r="AF185" s="197"/>
      <c r="AG185" s="198"/>
      <c r="AH185" s="254" t="s">
        <v>308</v>
      </c>
      <c r="AI185" s="251"/>
      <c r="AJ185" s="251"/>
      <c r="AK185" s="251"/>
      <c r="AL185" s="251"/>
      <c r="AM185" s="251"/>
      <c r="AN185" s="251"/>
      <c r="AO185" s="251"/>
      <c r="AP185" s="251"/>
      <c r="AQ185" s="251"/>
      <c r="AR185" s="251"/>
      <c r="AS185" s="251"/>
      <c r="AT185" s="251"/>
      <c r="AU185" s="251"/>
      <c r="AV185" s="251"/>
      <c r="AW185" s="251"/>
      <c r="AX185" s="251"/>
      <c r="AY185" s="251"/>
      <c r="AZ185" s="251"/>
      <c r="BA185" s="251"/>
      <c r="BB185" s="251"/>
      <c r="BC185" s="251"/>
      <c r="BD185" s="251"/>
      <c r="BE185" s="251"/>
      <c r="BF185" s="255"/>
      <c r="BG185" s="251"/>
      <c r="BH185" s="251"/>
      <c r="BI185" s="255" t="s">
        <v>277</v>
      </c>
      <c r="BJ185" s="251"/>
      <c r="BK185" s="251"/>
      <c r="BL185" s="251"/>
    </row>
    <row r="186" spans="1:64" ht="18.75" customHeight="1">
      <c r="A186" s="388" t="s">
        <v>278</v>
      </c>
      <c r="B186" s="389"/>
      <c r="C186" s="389"/>
      <c r="D186" s="389"/>
      <c r="E186" s="391" t="s">
        <v>245</v>
      </c>
      <c r="F186" s="391"/>
      <c r="G186" s="391"/>
      <c r="H186" s="391"/>
      <c r="I186" s="393"/>
      <c r="J186" s="394"/>
      <c r="K186" s="394"/>
      <c r="L186" s="394"/>
      <c r="M186" s="394"/>
      <c r="N186" s="394"/>
      <c r="O186" s="394"/>
      <c r="P186" s="394"/>
      <c r="Q186" s="394"/>
      <c r="R186" s="394"/>
      <c r="S186" s="394"/>
      <c r="T186" s="394"/>
      <c r="U186" s="394"/>
      <c r="V186" s="394"/>
      <c r="W186" s="394"/>
      <c r="X186" s="394"/>
      <c r="Y186" s="394"/>
      <c r="Z186" s="394"/>
      <c r="AA186" s="394"/>
      <c r="AB186" s="394"/>
      <c r="AC186" s="394"/>
      <c r="AD186" s="394"/>
      <c r="AE186" s="395"/>
      <c r="AF186" s="200"/>
      <c r="AG186" s="201"/>
      <c r="AH186" s="388" t="s">
        <v>278</v>
      </c>
      <c r="AI186" s="389"/>
      <c r="AJ186" s="389"/>
      <c r="AK186" s="389"/>
      <c r="AL186" s="391" t="s">
        <v>245</v>
      </c>
      <c r="AM186" s="391"/>
      <c r="AN186" s="391"/>
      <c r="AO186" s="391"/>
      <c r="AP186" s="393"/>
      <c r="AQ186" s="394"/>
      <c r="AR186" s="394"/>
      <c r="AS186" s="394"/>
      <c r="AT186" s="394"/>
      <c r="AU186" s="394"/>
      <c r="AV186" s="394"/>
      <c r="AW186" s="394"/>
      <c r="AX186" s="394"/>
      <c r="AY186" s="394"/>
      <c r="AZ186" s="394"/>
      <c r="BA186" s="394"/>
      <c r="BB186" s="394"/>
      <c r="BC186" s="394"/>
      <c r="BD186" s="394"/>
      <c r="BE186" s="394"/>
      <c r="BF186" s="394"/>
      <c r="BG186" s="394"/>
      <c r="BH186" s="394"/>
      <c r="BI186" s="394"/>
      <c r="BJ186" s="394"/>
      <c r="BK186" s="394"/>
      <c r="BL186" s="395"/>
    </row>
    <row r="187" spans="1:64" ht="18.75" customHeight="1">
      <c r="A187" s="390"/>
      <c r="B187" s="375"/>
      <c r="C187" s="375"/>
      <c r="D187" s="375"/>
      <c r="E187" s="392"/>
      <c r="F187" s="392"/>
      <c r="G187" s="392"/>
      <c r="H187" s="392"/>
      <c r="I187" s="396"/>
      <c r="J187" s="397"/>
      <c r="K187" s="397"/>
      <c r="L187" s="397"/>
      <c r="M187" s="397"/>
      <c r="N187" s="397"/>
      <c r="O187" s="397"/>
      <c r="P187" s="397"/>
      <c r="Q187" s="397"/>
      <c r="R187" s="397"/>
      <c r="S187" s="397"/>
      <c r="T187" s="397"/>
      <c r="U187" s="397"/>
      <c r="V187" s="397"/>
      <c r="W187" s="397"/>
      <c r="X187" s="397"/>
      <c r="Y187" s="397"/>
      <c r="Z187" s="397"/>
      <c r="AA187" s="397"/>
      <c r="AB187" s="397"/>
      <c r="AC187" s="397"/>
      <c r="AD187" s="397"/>
      <c r="AE187" s="398"/>
      <c r="AF187" s="200"/>
      <c r="AG187" s="201"/>
      <c r="AH187" s="390"/>
      <c r="AI187" s="375"/>
      <c r="AJ187" s="375"/>
      <c r="AK187" s="375"/>
      <c r="AL187" s="392"/>
      <c r="AM187" s="392"/>
      <c r="AN187" s="392"/>
      <c r="AO187" s="392"/>
      <c r="AP187" s="396"/>
      <c r="AQ187" s="397"/>
      <c r="AR187" s="397"/>
      <c r="AS187" s="397"/>
      <c r="AT187" s="397"/>
      <c r="AU187" s="397"/>
      <c r="AV187" s="397"/>
      <c r="AW187" s="397"/>
      <c r="AX187" s="397"/>
      <c r="AY187" s="397"/>
      <c r="AZ187" s="397"/>
      <c r="BA187" s="397"/>
      <c r="BB187" s="397"/>
      <c r="BC187" s="397"/>
      <c r="BD187" s="397"/>
      <c r="BE187" s="397"/>
      <c r="BF187" s="397"/>
      <c r="BG187" s="397"/>
      <c r="BH187" s="397"/>
      <c r="BI187" s="397"/>
      <c r="BJ187" s="397"/>
      <c r="BK187" s="397"/>
      <c r="BL187" s="398"/>
    </row>
    <row r="188" spans="1:64" ht="18.75" customHeight="1">
      <c r="A188" s="385" t="s">
        <v>279</v>
      </c>
      <c r="B188" s="386"/>
      <c r="C188" s="386"/>
      <c r="D188" s="386"/>
      <c r="E188" s="387"/>
      <c r="F188" s="387"/>
      <c r="G188" s="387"/>
      <c r="H188" s="387"/>
      <c r="I188" s="387"/>
      <c r="J188" s="387"/>
      <c r="K188" s="375" t="s">
        <v>280</v>
      </c>
      <c r="L188" s="375"/>
      <c r="M188" s="375"/>
      <c r="N188" s="375"/>
      <c r="O188" s="376" t="str">
        <f>IF(E188="","ﾅﾝﾊﾞｰ入力で選手名自動出力",VLOOKUP(E188,'女子申込入力'!$C$14:$G$53,2,FALSE))</f>
        <v>ﾅﾝﾊﾞｰ入力で選手名自動出力</v>
      </c>
      <c r="P188" s="377"/>
      <c r="Q188" s="377"/>
      <c r="R188" s="377"/>
      <c r="S188" s="377"/>
      <c r="T188" s="377"/>
      <c r="U188" s="377"/>
      <c r="V188" s="377"/>
      <c r="W188" s="377"/>
      <c r="X188" s="377"/>
      <c r="Y188" s="377"/>
      <c r="Z188" s="377"/>
      <c r="AA188" s="377"/>
      <c r="AB188" s="377"/>
      <c r="AC188" s="377"/>
      <c r="AD188" s="377"/>
      <c r="AE188" s="378"/>
      <c r="AF188" s="202"/>
      <c r="AH188" s="385" t="s">
        <v>279</v>
      </c>
      <c r="AI188" s="386"/>
      <c r="AJ188" s="386"/>
      <c r="AK188" s="386"/>
      <c r="AL188" s="387"/>
      <c r="AM188" s="387"/>
      <c r="AN188" s="387"/>
      <c r="AO188" s="387"/>
      <c r="AP188" s="387"/>
      <c r="AQ188" s="387"/>
      <c r="AR188" s="375" t="s">
        <v>280</v>
      </c>
      <c r="AS188" s="375"/>
      <c r="AT188" s="375"/>
      <c r="AU188" s="375"/>
      <c r="AV188" s="376" t="str">
        <f>IF(AL188="","ﾅﾝﾊﾞｰ入力で選手名自動出力",VLOOKUP(AL188,'女子申込入力'!$C$14:$G$53,2,FALSE))</f>
        <v>ﾅﾝﾊﾞｰ入力で選手名自動出力</v>
      </c>
      <c r="AW188" s="377"/>
      <c r="AX188" s="377"/>
      <c r="AY188" s="377"/>
      <c r="AZ188" s="377"/>
      <c r="BA188" s="377"/>
      <c r="BB188" s="377"/>
      <c r="BC188" s="377"/>
      <c r="BD188" s="377"/>
      <c r="BE188" s="377"/>
      <c r="BF188" s="377"/>
      <c r="BG188" s="377"/>
      <c r="BH188" s="377"/>
      <c r="BI188" s="377"/>
      <c r="BJ188" s="377"/>
      <c r="BK188" s="377"/>
      <c r="BL188" s="378"/>
    </row>
    <row r="189" spans="1:64" ht="18.75" customHeight="1">
      <c r="A189" s="385"/>
      <c r="B189" s="386"/>
      <c r="C189" s="386"/>
      <c r="D189" s="386"/>
      <c r="E189" s="387"/>
      <c r="F189" s="387"/>
      <c r="G189" s="387"/>
      <c r="H189" s="387"/>
      <c r="I189" s="387"/>
      <c r="J189" s="387"/>
      <c r="K189" s="375"/>
      <c r="L189" s="375"/>
      <c r="M189" s="375"/>
      <c r="N189" s="375"/>
      <c r="O189" s="379"/>
      <c r="P189" s="380"/>
      <c r="Q189" s="380"/>
      <c r="R189" s="380"/>
      <c r="S189" s="380"/>
      <c r="T189" s="380"/>
      <c r="U189" s="380"/>
      <c r="V189" s="380"/>
      <c r="W189" s="380"/>
      <c r="X189" s="380"/>
      <c r="Y189" s="380"/>
      <c r="Z189" s="380"/>
      <c r="AA189" s="380"/>
      <c r="AB189" s="380"/>
      <c r="AC189" s="380"/>
      <c r="AD189" s="380"/>
      <c r="AE189" s="381"/>
      <c r="AF189" s="202"/>
      <c r="AH189" s="385"/>
      <c r="AI189" s="386"/>
      <c r="AJ189" s="386"/>
      <c r="AK189" s="386"/>
      <c r="AL189" s="387"/>
      <c r="AM189" s="387"/>
      <c r="AN189" s="387"/>
      <c r="AO189" s="387"/>
      <c r="AP189" s="387"/>
      <c r="AQ189" s="387"/>
      <c r="AR189" s="375"/>
      <c r="AS189" s="375"/>
      <c r="AT189" s="375"/>
      <c r="AU189" s="375"/>
      <c r="AV189" s="379"/>
      <c r="AW189" s="380"/>
      <c r="AX189" s="380"/>
      <c r="AY189" s="380"/>
      <c r="AZ189" s="380"/>
      <c r="BA189" s="380"/>
      <c r="BB189" s="380"/>
      <c r="BC189" s="380"/>
      <c r="BD189" s="380"/>
      <c r="BE189" s="380"/>
      <c r="BF189" s="380"/>
      <c r="BG189" s="380"/>
      <c r="BH189" s="380"/>
      <c r="BI189" s="380"/>
      <c r="BJ189" s="380"/>
      <c r="BK189" s="380"/>
      <c r="BL189" s="381"/>
    </row>
    <row r="190" spans="1:64" ht="12" customHeight="1">
      <c r="A190" s="335" t="s">
        <v>281</v>
      </c>
      <c r="B190" s="336"/>
      <c r="C190" s="336"/>
      <c r="D190" s="336"/>
      <c r="E190" s="341">
        <f>IF('女子申込入力'!$H$2="","",'女子申込入力'!$H$2)</f>
      </c>
      <c r="F190" s="341"/>
      <c r="G190" s="341"/>
      <c r="H190" s="34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341"/>
      <c r="T190" s="341"/>
      <c r="U190" s="341"/>
      <c r="V190" s="341"/>
      <c r="W190" s="341"/>
      <c r="X190" s="341"/>
      <c r="Y190" s="341"/>
      <c r="Z190" s="341"/>
      <c r="AA190" s="341"/>
      <c r="AB190" s="341"/>
      <c r="AC190" s="341"/>
      <c r="AD190" s="341"/>
      <c r="AE190" s="342"/>
      <c r="AF190" s="203"/>
      <c r="AH190" s="335" t="s">
        <v>281</v>
      </c>
      <c r="AI190" s="336"/>
      <c r="AJ190" s="336"/>
      <c r="AK190" s="336"/>
      <c r="AL190" s="341">
        <f>IF('女子申込入力'!$H$2="","",'女子申込入力'!$H$2)</f>
      </c>
      <c r="AM190" s="341"/>
      <c r="AN190" s="341"/>
      <c r="AO190" s="341"/>
      <c r="AP190" s="341"/>
      <c r="AQ190" s="341"/>
      <c r="AR190" s="341"/>
      <c r="AS190" s="341"/>
      <c r="AT190" s="341"/>
      <c r="AU190" s="341"/>
      <c r="AV190" s="341"/>
      <c r="AW190" s="341"/>
      <c r="AX190" s="341"/>
      <c r="AY190" s="341"/>
      <c r="AZ190" s="341"/>
      <c r="BA190" s="341"/>
      <c r="BB190" s="341"/>
      <c r="BC190" s="341"/>
      <c r="BD190" s="341"/>
      <c r="BE190" s="341"/>
      <c r="BF190" s="341"/>
      <c r="BG190" s="341"/>
      <c r="BH190" s="341"/>
      <c r="BI190" s="341"/>
      <c r="BJ190" s="341"/>
      <c r="BK190" s="341"/>
      <c r="BL190" s="342"/>
    </row>
    <row r="191" spans="1:64" ht="12">
      <c r="A191" s="337"/>
      <c r="B191" s="338"/>
      <c r="C191" s="338"/>
      <c r="D191" s="338"/>
      <c r="E191" s="343"/>
      <c r="F191" s="343"/>
      <c r="G191" s="343"/>
      <c r="H191" s="343"/>
      <c r="I191" s="343"/>
      <c r="J191" s="343"/>
      <c r="K191" s="343"/>
      <c r="L191" s="343"/>
      <c r="M191" s="343"/>
      <c r="N191" s="343"/>
      <c r="O191" s="343"/>
      <c r="P191" s="343"/>
      <c r="Q191" s="343"/>
      <c r="R191" s="343"/>
      <c r="S191" s="343"/>
      <c r="T191" s="343"/>
      <c r="U191" s="343"/>
      <c r="V191" s="343"/>
      <c r="W191" s="343"/>
      <c r="X191" s="343"/>
      <c r="Y191" s="343"/>
      <c r="Z191" s="343"/>
      <c r="AA191" s="343"/>
      <c r="AB191" s="343"/>
      <c r="AC191" s="343"/>
      <c r="AD191" s="343"/>
      <c r="AE191" s="344"/>
      <c r="AF191" s="203"/>
      <c r="AH191" s="337"/>
      <c r="AI191" s="338"/>
      <c r="AJ191" s="338"/>
      <c r="AK191" s="338"/>
      <c r="AL191" s="343"/>
      <c r="AM191" s="343"/>
      <c r="AN191" s="343"/>
      <c r="AO191" s="343"/>
      <c r="AP191" s="343"/>
      <c r="AQ191" s="343"/>
      <c r="AR191" s="343"/>
      <c r="AS191" s="343"/>
      <c r="AT191" s="343"/>
      <c r="AU191" s="343"/>
      <c r="AV191" s="343"/>
      <c r="AW191" s="343"/>
      <c r="AX191" s="343"/>
      <c r="AY191" s="343"/>
      <c r="AZ191" s="343"/>
      <c r="BA191" s="343"/>
      <c r="BB191" s="343"/>
      <c r="BC191" s="343"/>
      <c r="BD191" s="343"/>
      <c r="BE191" s="343"/>
      <c r="BF191" s="343"/>
      <c r="BG191" s="343"/>
      <c r="BH191" s="343"/>
      <c r="BI191" s="343"/>
      <c r="BJ191" s="343"/>
      <c r="BK191" s="343"/>
      <c r="BL191" s="344"/>
    </row>
    <row r="192" spans="1:64" ht="12" thickBot="1">
      <c r="A192" s="339"/>
      <c r="B192" s="340"/>
      <c r="C192" s="340"/>
      <c r="D192" s="340"/>
      <c r="E192" s="345"/>
      <c r="F192" s="345"/>
      <c r="G192" s="345"/>
      <c r="H192" s="345"/>
      <c r="I192" s="345"/>
      <c r="J192" s="345"/>
      <c r="K192" s="345"/>
      <c r="L192" s="345"/>
      <c r="M192" s="345"/>
      <c r="N192" s="345"/>
      <c r="O192" s="345"/>
      <c r="P192" s="345"/>
      <c r="Q192" s="345"/>
      <c r="R192" s="345"/>
      <c r="S192" s="345"/>
      <c r="T192" s="345"/>
      <c r="U192" s="345"/>
      <c r="V192" s="345"/>
      <c r="W192" s="345"/>
      <c r="X192" s="345"/>
      <c r="Y192" s="345"/>
      <c r="Z192" s="345"/>
      <c r="AA192" s="345"/>
      <c r="AB192" s="345"/>
      <c r="AC192" s="345"/>
      <c r="AD192" s="345"/>
      <c r="AE192" s="346"/>
      <c r="AF192" s="203"/>
      <c r="AH192" s="339"/>
      <c r="AI192" s="340"/>
      <c r="AJ192" s="340"/>
      <c r="AK192" s="340"/>
      <c r="AL192" s="345"/>
      <c r="AM192" s="345"/>
      <c r="AN192" s="345"/>
      <c r="AO192" s="345"/>
      <c r="AP192" s="345"/>
      <c r="AQ192" s="345"/>
      <c r="AR192" s="345"/>
      <c r="AS192" s="345"/>
      <c r="AT192" s="345"/>
      <c r="AU192" s="345"/>
      <c r="AV192" s="345"/>
      <c r="AW192" s="345"/>
      <c r="AX192" s="345"/>
      <c r="AY192" s="345"/>
      <c r="AZ192" s="345"/>
      <c r="BA192" s="345"/>
      <c r="BB192" s="345"/>
      <c r="BC192" s="345"/>
      <c r="BD192" s="345"/>
      <c r="BE192" s="345"/>
      <c r="BF192" s="345"/>
      <c r="BG192" s="345"/>
      <c r="BH192" s="345"/>
      <c r="BI192" s="345"/>
      <c r="BJ192" s="345"/>
      <c r="BK192" s="345"/>
      <c r="BL192" s="346"/>
    </row>
    <row r="193" spans="1:64" ht="12">
      <c r="A193" s="250"/>
      <c r="B193" s="250"/>
      <c r="C193" s="250"/>
      <c r="D193" s="250"/>
      <c r="E193" s="250"/>
      <c r="F193" s="250"/>
      <c r="G193" s="250"/>
      <c r="H193" s="250"/>
      <c r="I193" s="249"/>
      <c r="J193" s="249"/>
      <c r="K193" s="249"/>
      <c r="L193" s="249"/>
      <c r="M193" s="249"/>
      <c r="N193" s="249"/>
      <c r="O193" s="249"/>
      <c r="P193" s="249"/>
      <c r="Q193" s="249"/>
      <c r="R193" s="249"/>
      <c r="S193" s="249"/>
      <c r="T193" s="249"/>
      <c r="U193" s="249"/>
      <c r="V193" s="249"/>
      <c r="W193" s="249"/>
      <c r="X193" s="249"/>
      <c r="Y193" s="249"/>
      <c r="Z193" s="249"/>
      <c r="AA193" s="249"/>
      <c r="AB193" s="249"/>
      <c r="AC193" s="249"/>
      <c r="AD193" s="249"/>
      <c r="AE193" s="249"/>
      <c r="AF193" s="203"/>
      <c r="AH193" s="250"/>
      <c r="AI193" s="250"/>
      <c r="AJ193" s="250"/>
      <c r="AK193" s="250"/>
      <c r="AL193" s="250"/>
      <c r="AM193" s="250"/>
      <c r="AN193" s="250"/>
      <c r="AO193" s="250"/>
      <c r="AP193" s="249"/>
      <c r="AQ193" s="249"/>
      <c r="AR193" s="249"/>
      <c r="AS193" s="249"/>
      <c r="AT193" s="249"/>
      <c r="AU193" s="249"/>
      <c r="AV193" s="249"/>
      <c r="AW193" s="249"/>
      <c r="AX193" s="249"/>
      <c r="AY193" s="249"/>
      <c r="AZ193" s="249"/>
      <c r="BA193" s="249"/>
      <c r="BB193" s="249"/>
      <c r="BC193" s="249"/>
      <c r="BD193" s="249"/>
      <c r="BE193" s="249"/>
      <c r="BF193" s="249"/>
      <c r="BG193" s="249"/>
      <c r="BH193" s="249"/>
      <c r="BI193" s="249"/>
      <c r="BJ193" s="249"/>
      <c r="BK193" s="249"/>
      <c r="BL193" s="249"/>
    </row>
    <row r="194" spans="1:64" ht="12">
      <c r="A194" s="250"/>
      <c r="B194" s="250"/>
      <c r="C194" s="250"/>
      <c r="D194" s="250"/>
      <c r="E194" s="250"/>
      <c r="F194" s="250"/>
      <c r="G194" s="250"/>
      <c r="H194" s="250"/>
      <c r="I194" s="249"/>
      <c r="J194" s="249"/>
      <c r="K194" s="249"/>
      <c r="L194" s="249"/>
      <c r="M194" s="249"/>
      <c r="N194" s="249"/>
      <c r="O194" s="249"/>
      <c r="P194" s="249"/>
      <c r="Q194" s="249"/>
      <c r="R194" s="249"/>
      <c r="S194" s="249"/>
      <c r="T194" s="249"/>
      <c r="U194" s="249"/>
      <c r="V194" s="249"/>
      <c r="W194" s="249"/>
      <c r="X194" s="249"/>
      <c r="Y194" s="249"/>
      <c r="Z194" s="249"/>
      <c r="AA194" s="249"/>
      <c r="AB194" s="249"/>
      <c r="AC194" s="249"/>
      <c r="AD194" s="249"/>
      <c r="AE194" s="249"/>
      <c r="AF194" s="203"/>
      <c r="AH194" s="250"/>
      <c r="AI194" s="250"/>
      <c r="AJ194" s="250"/>
      <c r="AK194" s="250"/>
      <c r="AL194" s="250"/>
      <c r="AM194" s="250"/>
      <c r="AN194" s="250"/>
      <c r="AO194" s="250"/>
      <c r="AP194" s="249"/>
      <c r="AQ194" s="249"/>
      <c r="AR194" s="249"/>
      <c r="AS194" s="249"/>
      <c r="AT194" s="249"/>
      <c r="AU194" s="249"/>
      <c r="AV194" s="249"/>
      <c r="AW194" s="249"/>
      <c r="AX194" s="249"/>
      <c r="AY194" s="249"/>
      <c r="AZ194" s="249"/>
      <c r="BA194" s="249"/>
      <c r="BB194" s="249"/>
      <c r="BC194" s="249"/>
      <c r="BD194" s="249"/>
      <c r="BE194" s="249"/>
      <c r="BF194" s="249"/>
      <c r="BG194" s="249"/>
      <c r="BH194" s="249"/>
      <c r="BI194" s="249"/>
      <c r="BJ194" s="249"/>
      <c r="BK194" s="249"/>
      <c r="BL194" s="249"/>
    </row>
    <row r="195" spans="1:64" ht="18.75" customHeight="1">
      <c r="A195" s="251"/>
      <c r="B195" s="251"/>
      <c r="C195" s="251"/>
      <c r="D195" s="251"/>
      <c r="E195" s="252"/>
      <c r="F195" s="252"/>
      <c r="G195" s="252"/>
      <c r="H195" s="252"/>
      <c r="I195" s="252"/>
      <c r="J195" s="252"/>
      <c r="K195" s="252"/>
      <c r="L195" s="252"/>
      <c r="M195" s="252"/>
      <c r="N195" s="252"/>
      <c r="O195" s="252"/>
      <c r="P195" s="252"/>
      <c r="Q195" s="252"/>
      <c r="R195" s="252"/>
      <c r="S195" s="252"/>
      <c r="T195" s="252"/>
      <c r="U195" s="252"/>
      <c r="V195" s="253"/>
      <c r="W195" s="251"/>
      <c r="X195" s="251"/>
      <c r="Y195" s="251"/>
      <c r="Z195" s="251"/>
      <c r="AA195" s="251"/>
      <c r="AB195" s="251"/>
      <c r="AC195" s="251"/>
      <c r="AD195" s="251"/>
      <c r="AE195" s="251"/>
      <c r="AF195" s="202"/>
      <c r="AH195" s="251"/>
      <c r="AI195" s="251"/>
      <c r="AJ195" s="251"/>
      <c r="AK195" s="251"/>
      <c r="AL195" s="252"/>
      <c r="AM195" s="252"/>
      <c r="AN195" s="252"/>
      <c r="AO195" s="252"/>
      <c r="AP195" s="252"/>
      <c r="AQ195" s="252"/>
      <c r="AR195" s="252"/>
      <c r="AS195" s="252"/>
      <c r="AT195" s="252"/>
      <c r="AU195" s="252"/>
      <c r="AV195" s="252"/>
      <c r="AW195" s="252"/>
      <c r="AX195" s="252"/>
      <c r="AY195" s="252"/>
      <c r="AZ195" s="252"/>
      <c r="BA195" s="252"/>
      <c r="BB195" s="252"/>
      <c r="BC195" s="253"/>
      <c r="BD195" s="251"/>
      <c r="BE195" s="251"/>
      <c r="BF195" s="251"/>
      <c r="BG195" s="251"/>
      <c r="BH195" s="251"/>
      <c r="BI195" s="251"/>
      <c r="BJ195" s="251"/>
      <c r="BK195" s="251"/>
      <c r="BL195" s="251"/>
    </row>
    <row r="196" spans="1:64" ht="18.75" customHeight="1">
      <c r="A196" s="251" t="s">
        <v>293</v>
      </c>
      <c r="B196" s="251"/>
      <c r="C196" s="251"/>
      <c r="D196" s="251"/>
      <c r="E196" s="252"/>
      <c r="F196" s="252"/>
      <c r="G196" s="252"/>
      <c r="H196" s="252"/>
      <c r="I196" s="252"/>
      <c r="J196" s="252"/>
      <c r="K196" s="252"/>
      <c r="L196" s="252"/>
      <c r="M196" s="252"/>
      <c r="N196" s="252"/>
      <c r="O196" s="252"/>
      <c r="P196" s="252"/>
      <c r="Q196" s="252"/>
      <c r="R196" s="252"/>
      <c r="S196" s="252"/>
      <c r="T196" s="252"/>
      <c r="U196" s="252"/>
      <c r="V196" s="251"/>
      <c r="W196" s="251"/>
      <c r="X196" s="251"/>
      <c r="Y196" s="251"/>
      <c r="Z196" s="251"/>
      <c r="AA196" s="251"/>
      <c r="AB196" s="251"/>
      <c r="AC196" s="251"/>
      <c r="AD196" s="251"/>
      <c r="AE196" s="251"/>
      <c r="AF196" s="202"/>
      <c r="AH196" s="251" t="s">
        <v>293</v>
      </c>
      <c r="AI196" s="251"/>
      <c r="AJ196" s="251"/>
      <c r="AK196" s="251"/>
      <c r="AL196" s="252"/>
      <c r="AM196" s="252"/>
      <c r="AN196" s="252"/>
      <c r="AO196" s="252"/>
      <c r="AP196" s="252"/>
      <c r="AQ196" s="252"/>
      <c r="AR196" s="252"/>
      <c r="AS196" s="252"/>
      <c r="AT196" s="252"/>
      <c r="AU196" s="252"/>
      <c r="AV196" s="252"/>
      <c r="AW196" s="252"/>
      <c r="AX196" s="252"/>
      <c r="AY196" s="252"/>
      <c r="AZ196" s="252"/>
      <c r="BA196" s="252"/>
      <c r="BB196" s="252"/>
      <c r="BC196" s="251"/>
      <c r="BD196" s="251"/>
      <c r="BE196" s="251"/>
      <c r="BF196" s="251"/>
      <c r="BG196" s="251"/>
      <c r="BH196" s="251"/>
      <c r="BI196" s="251"/>
      <c r="BJ196" s="251"/>
      <c r="BK196" s="251"/>
      <c r="BL196" s="251"/>
    </row>
    <row r="197" spans="1:55" ht="12">
      <c r="A197" s="262" t="s">
        <v>298</v>
      </c>
      <c r="N197" s="204"/>
      <c r="R197" s="204"/>
      <c r="T197" s="204"/>
      <c r="U197" s="204"/>
      <c r="V197" s="204"/>
      <c r="AH197" s="262" t="s">
        <v>298</v>
      </c>
      <c r="AU197" s="204"/>
      <c r="AY197" s="204"/>
      <c r="BA197" s="204"/>
      <c r="BB197" s="204"/>
      <c r="BC197" s="204"/>
    </row>
    <row r="198" spans="1:34" ht="12">
      <c r="A198" s="204"/>
      <c r="AH198" s="204"/>
    </row>
    <row r="199" spans="1:64" ht="9.75" customHeight="1">
      <c r="A199" s="369" t="s">
        <v>297</v>
      </c>
      <c r="B199" s="370"/>
      <c r="C199" s="370"/>
      <c r="D199" s="370"/>
      <c r="E199" s="370"/>
      <c r="F199" s="370"/>
      <c r="G199" s="205" t="s">
        <v>291</v>
      </c>
      <c r="H199" s="206"/>
      <c r="I199" s="206"/>
      <c r="J199" s="206"/>
      <c r="K199" s="206"/>
      <c r="L199" s="206"/>
      <c r="M199" s="207"/>
      <c r="N199" s="363" t="s">
        <v>282</v>
      </c>
      <c r="O199" s="364"/>
      <c r="P199" s="365"/>
      <c r="Q199" s="349"/>
      <c r="R199" s="350"/>
      <c r="S199" s="350"/>
      <c r="T199" s="350"/>
      <c r="U199" s="350"/>
      <c r="V199" s="351"/>
      <c r="W199" s="330" t="s">
        <v>284</v>
      </c>
      <c r="X199" s="331"/>
      <c r="Y199" s="355"/>
      <c r="Z199" s="357"/>
      <c r="AA199" s="358"/>
      <c r="AB199" s="358"/>
      <c r="AC199" s="358"/>
      <c r="AD199" s="358"/>
      <c r="AE199" s="359"/>
      <c r="AH199" s="369" t="s">
        <v>297</v>
      </c>
      <c r="AI199" s="370"/>
      <c r="AJ199" s="370"/>
      <c r="AK199" s="370"/>
      <c r="AL199" s="370"/>
      <c r="AM199" s="370"/>
      <c r="AN199" s="205" t="s">
        <v>291</v>
      </c>
      <c r="AO199" s="206"/>
      <c r="AP199" s="206"/>
      <c r="AQ199" s="206"/>
      <c r="AR199" s="206"/>
      <c r="AS199" s="206"/>
      <c r="AT199" s="207"/>
      <c r="AU199" s="363" t="s">
        <v>282</v>
      </c>
      <c r="AV199" s="364"/>
      <c r="AW199" s="365"/>
      <c r="AX199" s="349"/>
      <c r="AY199" s="350"/>
      <c r="AZ199" s="350"/>
      <c r="BA199" s="350"/>
      <c r="BB199" s="350"/>
      <c r="BC199" s="351"/>
      <c r="BD199" s="330" t="s">
        <v>284</v>
      </c>
      <c r="BE199" s="331"/>
      <c r="BF199" s="355"/>
      <c r="BG199" s="357"/>
      <c r="BH199" s="358"/>
      <c r="BI199" s="358"/>
      <c r="BJ199" s="358"/>
      <c r="BK199" s="358"/>
      <c r="BL199" s="359"/>
    </row>
    <row r="200" spans="1:64" ht="9.75" customHeight="1">
      <c r="A200" s="371"/>
      <c r="B200" s="372"/>
      <c r="C200" s="372"/>
      <c r="D200" s="372"/>
      <c r="E200" s="372"/>
      <c r="F200" s="372"/>
      <c r="G200" s="256"/>
      <c r="H200" s="257"/>
      <c r="I200" s="257"/>
      <c r="J200" s="257"/>
      <c r="K200" s="257"/>
      <c r="L200" s="257"/>
      <c r="M200" s="258"/>
      <c r="N200" s="366"/>
      <c r="O200" s="367"/>
      <c r="P200" s="368"/>
      <c r="Q200" s="352"/>
      <c r="R200" s="353"/>
      <c r="S200" s="353"/>
      <c r="T200" s="353"/>
      <c r="U200" s="353"/>
      <c r="V200" s="354"/>
      <c r="W200" s="382"/>
      <c r="X200" s="383"/>
      <c r="Y200" s="384"/>
      <c r="Z200" s="360"/>
      <c r="AA200" s="361"/>
      <c r="AB200" s="361"/>
      <c r="AC200" s="361"/>
      <c r="AD200" s="361"/>
      <c r="AE200" s="362"/>
      <c r="AH200" s="371"/>
      <c r="AI200" s="372"/>
      <c r="AJ200" s="372"/>
      <c r="AK200" s="372"/>
      <c r="AL200" s="372"/>
      <c r="AM200" s="372"/>
      <c r="AN200" s="256"/>
      <c r="AO200" s="257"/>
      <c r="AP200" s="257"/>
      <c r="AQ200" s="257"/>
      <c r="AR200" s="257"/>
      <c r="AS200" s="257"/>
      <c r="AT200" s="258"/>
      <c r="AU200" s="366"/>
      <c r="AV200" s="367"/>
      <c r="AW200" s="368"/>
      <c r="AX200" s="352"/>
      <c r="AY200" s="353"/>
      <c r="AZ200" s="353"/>
      <c r="BA200" s="353"/>
      <c r="BB200" s="353"/>
      <c r="BC200" s="354"/>
      <c r="BD200" s="382"/>
      <c r="BE200" s="383"/>
      <c r="BF200" s="384"/>
      <c r="BG200" s="360"/>
      <c r="BH200" s="361"/>
      <c r="BI200" s="361"/>
      <c r="BJ200" s="361"/>
      <c r="BK200" s="361"/>
      <c r="BL200" s="362"/>
    </row>
    <row r="201" spans="1:64" ht="9.75" customHeight="1">
      <c r="A201" s="371"/>
      <c r="B201" s="372"/>
      <c r="C201" s="372"/>
      <c r="D201" s="372"/>
      <c r="E201" s="372"/>
      <c r="F201" s="372"/>
      <c r="G201" s="256"/>
      <c r="H201" s="257"/>
      <c r="I201" s="257"/>
      <c r="J201" s="257"/>
      <c r="K201" s="257"/>
      <c r="L201" s="257"/>
      <c r="M201" s="258"/>
      <c r="N201" s="363" t="s">
        <v>283</v>
      </c>
      <c r="O201" s="364"/>
      <c r="P201" s="365"/>
      <c r="Q201" s="349"/>
      <c r="R201" s="350"/>
      <c r="S201" s="350"/>
      <c r="T201" s="350"/>
      <c r="U201" s="350"/>
      <c r="V201" s="351"/>
      <c r="W201" s="333"/>
      <c r="X201" s="333"/>
      <c r="Y201" s="333"/>
      <c r="Z201" s="334"/>
      <c r="AA201" s="334"/>
      <c r="AB201" s="334"/>
      <c r="AC201" s="334"/>
      <c r="AD201" s="334"/>
      <c r="AE201" s="334"/>
      <c r="AH201" s="371"/>
      <c r="AI201" s="372"/>
      <c r="AJ201" s="372"/>
      <c r="AK201" s="372"/>
      <c r="AL201" s="372"/>
      <c r="AM201" s="372"/>
      <c r="AN201" s="256"/>
      <c r="AO201" s="257"/>
      <c r="AP201" s="257"/>
      <c r="AQ201" s="257"/>
      <c r="AR201" s="257"/>
      <c r="AS201" s="257"/>
      <c r="AT201" s="258"/>
      <c r="AU201" s="363" t="s">
        <v>283</v>
      </c>
      <c r="AV201" s="364"/>
      <c r="AW201" s="365"/>
      <c r="AX201" s="349"/>
      <c r="AY201" s="350"/>
      <c r="AZ201" s="350"/>
      <c r="BA201" s="350"/>
      <c r="BB201" s="350"/>
      <c r="BC201" s="351"/>
      <c r="BD201" s="333"/>
      <c r="BE201" s="333"/>
      <c r="BF201" s="333"/>
      <c r="BG201" s="334"/>
      <c r="BH201" s="334"/>
      <c r="BI201" s="334"/>
      <c r="BJ201" s="334"/>
      <c r="BK201" s="334"/>
      <c r="BL201" s="334"/>
    </row>
    <row r="202" spans="1:64" ht="9.75" customHeight="1">
      <c r="A202" s="373"/>
      <c r="B202" s="374"/>
      <c r="C202" s="374"/>
      <c r="D202" s="374"/>
      <c r="E202" s="374"/>
      <c r="F202" s="374"/>
      <c r="G202" s="259"/>
      <c r="H202" s="260"/>
      <c r="I202" s="260"/>
      <c r="J202" s="260"/>
      <c r="K202" s="260"/>
      <c r="L202" s="260"/>
      <c r="M202" s="261"/>
      <c r="N202" s="366"/>
      <c r="O202" s="367"/>
      <c r="P202" s="368"/>
      <c r="Q202" s="352"/>
      <c r="R202" s="353"/>
      <c r="S202" s="353"/>
      <c r="T202" s="353"/>
      <c r="U202" s="353"/>
      <c r="V202" s="354"/>
      <c r="W202" s="333"/>
      <c r="X202" s="333"/>
      <c r="Y202" s="333"/>
      <c r="Z202" s="334"/>
      <c r="AA202" s="334"/>
      <c r="AB202" s="334"/>
      <c r="AC202" s="334"/>
      <c r="AD202" s="334"/>
      <c r="AE202" s="334"/>
      <c r="AH202" s="373"/>
      <c r="AI202" s="374"/>
      <c r="AJ202" s="374"/>
      <c r="AK202" s="374"/>
      <c r="AL202" s="374"/>
      <c r="AM202" s="374"/>
      <c r="AN202" s="259"/>
      <c r="AO202" s="260"/>
      <c r="AP202" s="260"/>
      <c r="AQ202" s="260"/>
      <c r="AR202" s="260"/>
      <c r="AS202" s="260"/>
      <c r="AT202" s="261"/>
      <c r="AU202" s="366"/>
      <c r="AV202" s="367"/>
      <c r="AW202" s="368"/>
      <c r="AX202" s="352"/>
      <c r="AY202" s="353"/>
      <c r="AZ202" s="353"/>
      <c r="BA202" s="353"/>
      <c r="BB202" s="353"/>
      <c r="BC202" s="354"/>
      <c r="BD202" s="333"/>
      <c r="BE202" s="333"/>
      <c r="BF202" s="333"/>
      <c r="BG202" s="334"/>
      <c r="BH202" s="334"/>
      <c r="BI202" s="334"/>
      <c r="BJ202" s="334"/>
      <c r="BK202" s="334"/>
      <c r="BL202" s="334"/>
    </row>
    <row r="203" spans="1:64" ht="9.75" customHeight="1">
      <c r="A203" s="369" t="s">
        <v>297</v>
      </c>
      <c r="B203" s="370"/>
      <c r="C203" s="370"/>
      <c r="D203" s="370"/>
      <c r="E203" s="370"/>
      <c r="F203" s="370"/>
      <c r="G203" s="205" t="s">
        <v>291</v>
      </c>
      <c r="H203" s="206"/>
      <c r="I203" s="206"/>
      <c r="J203" s="206"/>
      <c r="K203" s="206"/>
      <c r="L203" s="206"/>
      <c r="M203" s="207"/>
      <c r="N203" s="347" t="s">
        <v>282</v>
      </c>
      <c r="O203" s="348"/>
      <c r="P203" s="348"/>
      <c r="Q203" s="349"/>
      <c r="R203" s="350"/>
      <c r="S203" s="350"/>
      <c r="T203" s="350"/>
      <c r="U203" s="350"/>
      <c r="V203" s="351"/>
      <c r="W203" s="330" t="s">
        <v>284</v>
      </c>
      <c r="X203" s="331"/>
      <c r="Y203" s="355"/>
      <c r="Z203" s="357"/>
      <c r="AA203" s="358"/>
      <c r="AB203" s="358"/>
      <c r="AC203" s="358"/>
      <c r="AD203" s="358"/>
      <c r="AE203" s="359"/>
      <c r="AH203" s="369" t="s">
        <v>297</v>
      </c>
      <c r="AI203" s="370"/>
      <c r="AJ203" s="370"/>
      <c r="AK203" s="370"/>
      <c r="AL203" s="370"/>
      <c r="AM203" s="370"/>
      <c r="AN203" s="205" t="s">
        <v>291</v>
      </c>
      <c r="AO203" s="206"/>
      <c r="AP203" s="206"/>
      <c r="AQ203" s="206"/>
      <c r="AR203" s="206"/>
      <c r="AS203" s="206"/>
      <c r="AT203" s="207"/>
      <c r="AU203" s="347" t="s">
        <v>282</v>
      </c>
      <c r="AV203" s="348"/>
      <c r="AW203" s="348"/>
      <c r="AX203" s="349"/>
      <c r="AY203" s="350"/>
      <c r="AZ203" s="350"/>
      <c r="BA203" s="350"/>
      <c r="BB203" s="350"/>
      <c r="BC203" s="351"/>
      <c r="BD203" s="330" t="s">
        <v>284</v>
      </c>
      <c r="BE203" s="331"/>
      <c r="BF203" s="355"/>
      <c r="BG203" s="357"/>
      <c r="BH203" s="358"/>
      <c r="BI203" s="358"/>
      <c r="BJ203" s="358"/>
      <c r="BK203" s="358"/>
      <c r="BL203" s="359"/>
    </row>
    <row r="204" spans="1:64" ht="9.75" customHeight="1">
      <c r="A204" s="371"/>
      <c r="B204" s="372"/>
      <c r="C204" s="372"/>
      <c r="D204" s="372"/>
      <c r="E204" s="372"/>
      <c r="F204" s="372"/>
      <c r="G204" s="256"/>
      <c r="H204" s="257"/>
      <c r="I204" s="257"/>
      <c r="J204" s="257"/>
      <c r="K204" s="257"/>
      <c r="L204" s="257"/>
      <c r="M204" s="258"/>
      <c r="N204" s="348"/>
      <c r="O204" s="348"/>
      <c r="P204" s="348"/>
      <c r="Q204" s="352"/>
      <c r="R204" s="353"/>
      <c r="S204" s="353"/>
      <c r="T204" s="353"/>
      <c r="U204" s="353"/>
      <c r="V204" s="354"/>
      <c r="W204" s="332"/>
      <c r="X204" s="333"/>
      <c r="Y204" s="356"/>
      <c r="Z204" s="360"/>
      <c r="AA204" s="361"/>
      <c r="AB204" s="361"/>
      <c r="AC204" s="361"/>
      <c r="AD204" s="361"/>
      <c r="AE204" s="362"/>
      <c r="AH204" s="371"/>
      <c r="AI204" s="372"/>
      <c r="AJ204" s="372"/>
      <c r="AK204" s="372"/>
      <c r="AL204" s="372"/>
      <c r="AM204" s="372"/>
      <c r="AN204" s="256"/>
      <c r="AO204" s="257"/>
      <c r="AP204" s="257"/>
      <c r="AQ204" s="257"/>
      <c r="AR204" s="257"/>
      <c r="AS204" s="257"/>
      <c r="AT204" s="258"/>
      <c r="AU204" s="348"/>
      <c r="AV204" s="348"/>
      <c r="AW204" s="348"/>
      <c r="AX204" s="352"/>
      <c r="AY204" s="353"/>
      <c r="AZ204" s="353"/>
      <c r="BA204" s="353"/>
      <c r="BB204" s="353"/>
      <c r="BC204" s="354"/>
      <c r="BD204" s="332"/>
      <c r="BE204" s="333"/>
      <c r="BF204" s="356"/>
      <c r="BG204" s="360"/>
      <c r="BH204" s="361"/>
      <c r="BI204" s="361"/>
      <c r="BJ204" s="361"/>
      <c r="BK204" s="361"/>
      <c r="BL204" s="362"/>
    </row>
    <row r="205" spans="1:64" ht="9.75" customHeight="1">
      <c r="A205" s="371"/>
      <c r="B205" s="372"/>
      <c r="C205" s="372"/>
      <c r="D205" s="372"/>
      <c r="E205" s="372"/>
      <c r="F205" s="372"/>
      <c r="G205" s="256"/>
      <c r="H205" s="257"/>
      <c r="I205" s="257"/>
      <c r="J205" s="257"/>
      <c r="K205" s="257"/>
      <c r="L205" s="257"/>
      <c r="M205" s="258"/>
      <c r="N205" s="347" t="s">
        <v>283</v>
      </c>
      <c r="O205" s="348"/>
      <c r="P205" s="348"/>
      <c r="Q205" s="349"/>
      <c r="R205" s="350"/>
      <c r="S205" s="350"/>
      <c r="T205" s="350"/>
      <c r="U205" s="350"/>
      <c r="V205" s="350"/>
      <c r="W205" s="330"/>
      <c r="X205" s="331"/>
      <c r="Y205" s="331"/>
      <c r="Z205" s="334"/>
      <c r="AA205" s="334"/>
      <c r="AB205" s="334"/>
      <c r="AC205" s="334"/>
      <c r="AD205" s="334"/>
      <c r="AE205" s="334"/>
      <c r="AH205" s="371"/>
      <c r="AI205" s="372"/>
      <c r="AJ205" s="372"/>
      <c r="AK205" s="372"/>
      <c r="AL205" s="372"/>
      <c r="AM205" s="372"/>
      <c r="AN205" s="256"/>
      <c r="AO205" s="257"/>
      <c r="AP205" s="257"/>
      <c r="AQ205" s="257"/>
      <c r="AR205" s="257"/>
      <c r="AS205" s="257"/>
      <c r="AT205" s="258"/>
      <c r="AU205" s="347" t="s">
        <v>283</v>
      </c>
      <c r="AV205" s="348"/>
      <c r="AW205" s="348"/>
      <c r="AX205" s="349"/>
      <c r="AY205" s="350"/>
      <c r="AZ205" s="350"/>
      <c r="BA205" s="350"/>
      <c r="BB205" s="350"/>
      <c r="BC205" s="350"/>
      <c r="BD205" s="330"/>
      <c r="BE205" s="331"/>
      <c r="BF205" s="331"/>
      <c r="BG205" s="334"/>
      <c r="BH205" s="334"/>
      <c r="BI205" s="334"/>
      <c r="BJ205" s="334"/>
      <c r="BK205" s="334"/>
      <c r="BL205" s="334"/>
    </row>
    <row r="206" spans="1:64" ht="9.75" customHeight="1">
      <c r="A206" s="373"/>
      <c r="B206" s="374"/>
      <c r="C206" s="374"/>
      <c r="D206" s="374"/>
      <c r="E206" s="374"/>
      <c r="F206" s="374"/>
      <c r="G206" s="259"/>
      <c r="H206" s="260"/>
      <c r="I206" s="260"/>
      <c r="J206" s="260"/>
      <c r="K206" s="260"/>
      <c r="L206" s="260"/>
      <c r="M206" s="261"/>
      <c r="N206" s="348"/>
      <c r="O206" s="348"/>
      <c r="P206" s="348"/>
      <c r="Q206" s="352"/>
      <c r="R206" s="353"/>
      <c r="S206" s="353"/>
      <c r="T206" s="353"/>
      <c r="U206" s="353"/>
      <c r="V206" s="353"/>
      <c r="W206" s="332"/>
      <c r="X206" s="333"/>
      <c r="Y206" s="333"/>
      <c r="Z206" s="334"/>
      <c r="AA206" s="334"/>
      <c r="AB206" s="334"/>
      <c r="AC206" s="334"/>
      <c r="AD206" s="334"/>
      <c r="AE206" s="334"/>
      <c r="AH206" s="373"/>
      <c r="AI206" s="374"/>
      <c r="AJ206" s="374"/>
      <c r="AK206" s="374"/>
      <c r="AL206" s="374"/>
      <c r="AM206" s="374"/>
      <c r="AN206" s="259"/>
      <c r="AO206" s="260"/>
      <c r="AP206" s="260"/>
      <c r="AQ206" s="260"/>
      <c r="AR206" s="260"/>
      <c r="AS206" s="260"/>
      <c r="AT206" s="261"/>
      <c r="AU206" s="348"/>
      <c r="AV206" s="348"/>
      <c r="AW206" s="348"/>
      <c r="AX206" s="352"/>
      <c r="AY206" s="353"/>
      <c r="AZ206" s="353"/>
      <c r="BA206" s="353"/>
      <c r="BB206" s="353"/>
      <c r="BC206" s="353"/>
      <c r="BD206" s="332"/>
      <c r="BE206" s="333"/>
      <c r="BF206" s="333"/>
      <c r="BG206" s="334"/>
      <c r="BH206" s="334"/>
      <c r="BI206" s="334"/>
      <c r="BJ206" s="334"/>
      <c r="BK206" s="334"/>
      <c r="BL206" s="334"/>
    </row>
    <row r="207" spans="1:64" ht="18.75" customHeight="1">
      <c r="A207" s="208"/>
      <c r="B207" s="208"/>
      <c r="AF207" s="209"/>
      <c r="AG207" s="210"/>
      <c r="BK207" s="208"/>
      <c r="BL207" s="208"/>
    </row>
    <row r="208" spans="1:64" ht="18.75" customHeight="1">
      <c r="A208" s="211"/>
      <c r="B208" s="211"/>
      <c r="AF208" s="212"/>
      <c r="AG208" s="213"/>
      <c r="BK208" s="211"/>
      <c r="BL208" s="211"/>
    </row>
    <row r="209" spans="1:64" ht="18.75" customHeight="1" thickBot="1">
      <c r="A209" s="254" t="s">
        <v>308</v>
      </c>
      <c r="B209" s="251"/>
      <c r="C209" s="251"/>
      <c r="D209" s="251"/>
      <c r="E209" s="251"/>
      <c r="F209" s="251"/>
      <c r="G209" s="251"/>
      <c r="H209" s="251"/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251"/>
      <c r="T209" s="251"/>
      <c r="U209" s="251"/>
      <c r="V209" s="251"/>
      <c r="W209" s="251"/>
      <c r="X209" s="251"/>
      <c r="Y209" s="255"/>
      <c r="Z209" s="251"/>
      <c r="AA209" s="251"/>
      <c r="AB209" s="255" t="s">
        <v>277</v>
      </c>
      <c r="AC209" s="251"/>
      <c r="AD209" s="251"/>
      <c r="AE209" s="251"/>
      <c r="AF209" s="214"/>
      <c r="AH209" s="254" t="s">
        <v>308</v>
      </c>
      <c r="AI209" s="251"/>
      <c r="AJ209" s="251"/>
      <c r="AK209" s="251"/>
      <c r="AL209" s="251"/>
      <c r="AM209" s="251"/>
      <c r="AN209" s="251"/>
      <c r="AO209" s="251"/>
      <c r="AP209" s="251"/>
      <c r="AQ209" s="251"/>
      <c r="AR209" s="251"/>
      <c r="AS209" s="251"/>
      <c r="AT209" s="251"/>
      <c r="AU209" s="251"/>
      <c r="AV209" s="251"/>
      <c r="AW209" s="251"/>
      <c r="AX209" s="251"/>
      <c r="AY209" s="251"/>
      <c r="AZ209" s="251"/>
      <c r="BA209" s="251"/>
      <c r="BB209" s="251"/>
      <c r="BC209" s="251"/>
      <c r="BD209" s="251"/>
      <c r="BE209" s="251"/>
      <c r="BF209" s="255"/>
      <c r="BG209" s="251"/>
      <c r="BH209" s="251"/>
      <c r="BI209" s="255" t="s">
        <v>277</v>
      </c>
      <c r="BJ209" s="251"/>
      <c r="BK209" s="251"/>
      <c r="BL209" s="251"/>
    </row>
    <row r="210" spans="1:64" ht="18.75" customHeight="1">
      <c r="A210" s="388" t="s">
        <v>278</v>
      </c>
      <c r="B210" s="389"/>
      <c r="C210" s="389"/>
      <c r="D210" s="389"/>
      <c r="E210" s="391" t="s">
        <v>245</v>
      </c>
      <c r="F210" s="391"/>
      <c r="G210" s="391"/>
      <c r="H210" s="391"/>
      <c r="I210" s="393"/>
      <c r="J210" s="394"/>
      <c r="K210" s="394"/>
      <c r="L210" s="394"/>
      <c r="M210" s="394"/>
      <c r="N210" s="394"/>
      <c r="O210" s="394"/>
      <c r="P210" s="394"/>
      <c r="Q210" s="394"/>
      <c r="R210" s="394"/>
      <c r="S210" s="394"/>
      <c r="T210" s="394"/>
      <c r="U210" s="394"/>
      <c r="V210" s="394"/>
      <c r="W210" s="394"/>
      <c r="X210" s="394"/>
      <c r="Y210" s="394"/>
      <c r="Z210" s="394"/>
      <c r="AA210" s="394"/>
      <c r="AB210" s="394"/>
      <c r="AC210" s="394"/>
      <c r="AD210" s="394"/>
      <c r="AE210" s="395"/>
      <c r="AF210" s="200"/>
      <c r="AG210" s="201"/>
      <c r="AH210" s="388" t="s">
        <v>278</v>
      </c>
      <c r="AI210" s="389"/>
      <c r="AJ210" s="389"/>
      <c r="AK210" s="389"/>
      <c r="AL210" s="391" t="s">
        <v>245</v>
      </c>
      <c r="AM210" s="391"/>
      <c r="AN210" s="391"/>
      <c r="AO210" s="391"/>
      <c r="AP210" s="393"/>
      <c r="AQ210" s="394"/>
      <c r="AR210" s="394"/>
      <c r="AS210" s="394"/>
      <c r="AT210" s="394"/>
      <c r="AU210" s="394"/>
      <c r="AV210" s="394"/>
      <c r="AW210" s="394"/>
      <c r="AX210" s="394"/>
      <c r="AY210" s="394"/>
      <c r="AZ210" s="394"/>
      <c r="BA210" s="394"/>
      <c r="BB210" s="394"/>
      <c r="BC210" s="394"/>
      <c r="BD210" s="394"/>
      <c r="BE210" s="394"/>
      <c r="BF210" s="394"/>
      <c r="BG210" s="394"/>
      <c r="BH210" s="394"/>
      <c r="BI210" s="394"/>
      <c r="BJ210" s="394"/>
      <c r="BK210" s="394"/>
      <c r="BL210" s="395"/>
    </row>
    <row r="211" spans="1:64" ht="18.75" customHeight="1">
      <c r="A211" s="390"/>
      <c r="B211" s="375"/>
      <c r="C211" s="375"/>
      <c r="D211" s="375"/>
      <c r="E211" s="392"/>
      <c r="F211" s="392"/>
      <c r="G211" s="392"/>
      <c r="H211" s="392"/>
      <c r="I211" s="396"/>
      <c r="J211" s="397"/>
      <c r="K211" s="397"/>
      <c r="L211" s="397"/>
      <c r="M211" s="397"/>
      <c r="N211" s="397"/>
      <c r="O211" s="397"/>
      <c r="P211" s="397"/>
      <c r="Q211" s="397"/>
      <c r="R211" s="397"/>
      <c r="S211" s="397"/>
      <c r="T211" s="397"/>
      <c r="U211" s="397"/>
      <c r="V211" s="397"/>
      <c r="W211" s="397"/>
      <c r="X211" s="397"/>
      <c r="Y211" s="397"/>
      <c r="Z211" s="397"/>
      <c r="AA211" s="397"/>
      <c r="AB211" s="397"/>
      <c r="AC211" s="397"/>
      <c r="AD211" s="397"/>
      <c r="AE211" s="398"/>
      <c r="AF211" s="200"/>
      <c r="AG211" s="201"/>
      <c r="AH211" s="390"/>
      <c r="AI211" s="375"/>
      <c r="AJ211" s="375"/>
      <c r="AK211" s="375"/>
      <c r="AL211" s="392"/>
      <c r="AM211" s="392"/>
      <c r="AN211" s="392"/>
      <c r="AO211" s="392"/>
      <c r="AP211" s="396"/>
      <c r="AQ211" s="397"/>
      <c r="AR211" s="397"/>
      <c r="AS211" s="397"/>
      <c r="AT211" s="397"/>
      <c r="AU211" s="397"/>
      <c r="AV211" s="397"/>
      <c r="AW211" s="397"/>
      <c r="AX211" s="397"/>
      <c r="AY211" s="397"/>
      <c r="AZ211" s="397"/>
      <c r="BA211" s="397"/>
      <c r="BB211" s="397"/>
      <c r="BC211" s="397"/>
      <c r="BD211" s="397"/>
      <c r="BE211" s="397"/>
      <c r="BF211" s="397"/>
      <c r="BG211" s="397"/>
      <c r="BH211" s="397"/>
      <c r="BI211" s="397"/>
      <c r="BJ211" s="397"/>
      <c r="BK211" s="397"/>
      <c r="BL211" s="398"/>
    </row>
    <row r="212" spans="1:64" ht="18.75" customHeight="1">
      <c r="A212" s="385" t="s">
        <v>279</v>
      </c>
      <c r="B212" s="386"/>
      <c r="C212" s="386"/>
      <c r="D212" s="386"/>
      <c r="E212" s="387"/>
      <c r="F212" s="387"/>
      <c r="G212" s="387"/>
      <c r="H212" s="387"/>
      <c r="I212" s="387"/>
      <c r="J212" s="387"/>
      <c r="K212" s="375" t="s">
        <v>280</v>
      </c>
      <c r="L212" s="375"/>
      <c r="M212" s="375"/>
      <c r="N212" s="375"/>
      <c r="O212" s="376" t="str">
        <f>IF(E212="","ﾅﾝﾊﾞｰ入力で選手名自動出力",VLOOKUP(E212,'女子申込入力'!$C$14:$G$53,2,FALSE))</f>
        <v>ﾅﾝﾊﾞｰ入力で選手名自動出力</v>
      </c>
      <c r="P212" s="377"/>
      <c r="Q212" s="377"/>
      <c r="R212" s="377"/>
      <c r="S212" s="377"/>
      <c r="T212" s="377"/>
      <c r="U212" s="377"/>
      <c r="V212" s="377"/>
      <c r="W212" s="377"/>
      <c r="X212" s="377"/>
      <c r="Y212" s="377"/>
      <c r="Z212" s="377"/>
      <c r="AA212" s="377"/>
      <c r="AB212" s="377"/>
      <c r="AC212" s="377"/>
      <c r="AD212" s="377"/>
      <c r="AE212" s="378"/>
      <c r="AF212" s="202"/>
      <c r="AH212" s="385" t="s">
        <v>279</v>
      </c>
      <c r="AI212" s="386"/>
      <c r="AJ212" s="386"/>
      <c r="AK212" s="386"/>
      <c r="AL212" s="387"/>
      <c r="AM212" s="387"/>
      <c r="AN212" s="387"/>
      <c r="AO212" s="387"/>
      <c r="AP212" s="387"/>
      <c r="AQ212" s="387"/>
      <c r="AR212" s="375" t="s">
        <v>280</v>
      </c>
      <c r="AS212" s="375"/>
      <c r="AT212" s="375"/>
      <c r="AU212" s="375"/>
      <c r="AV212" s="376" t="str">
        <f>IF(AL212="","ﾅﾝﾊﾞｰ入力で選手名自動出力",VLOOKUP(AL212,'女子申込入力'!$C$14:$G$53,2,FALSE))</f>
        <v>ﾅﾝﾊﾞｰ入力で選手名自動出力</v>
      </c>
      <c r="AW212" s="377"/>
      <c r="AX212" s="377"/>
      <c r="AY212" s="377"/>
      <c r="AZ212" s="377"/>
      <c r="BA212" s="377"/>
      <c r="BB212" s="377"/>
      <c r="BC212" s="377"/>
      <c r="BD212" s="377"/>
      <c r="BE212" s="377"/>
      <c r="BF212" s="377"/>
      <c r="BG212" s="377"/>
      <c r="BH212" s="377"/>
      <c r="BI212" s="377"/>
      <c r="BJ212" s="377"/>
      <c r="BK212" s="377"/>
      <c r="BL212" s="378"/>
    </row>
    <row r="213" spans="1:64" ht="18.75" customHeight="1">
      <c r="A213" s="385"/>
      <c r="B213" s="386"/>
      <c r="C213" s="386"/>
      <c r="D213" s="386"/>
      <c r="E213" s="387"/>
      <c r="F213" s="387"/>
      <c r="G213" s="387"/>
      <c r="H213" s="387"/>
      <c r="I213" s="387"/>
      <c r="J213" s="387"/>
      <c r="K213" s="375"/>
      <c r="L213" s="375"/>
      <c r="M213" s="375"/>
      <c r="N213" s="375"/>
      <c r="O213" s="379"/>
      <c r="P213" s="380"/>
      <c r="Q213" s="380"/>
      <c r="R213" s="380"/>
      <c r="S213" s="380"/>
      <c r="T213" s="380"/>
      <c r="U213" s="380"/>
      <c r="V213" s="380"/>
      <c r="W213" s="380"/>
      <c r="X213" s="380"/>
      <c r="Y213" s="380"/>
      <c r="Z213" s="380"/>
      <c r="AA213" s="380"/>
      <c r="AB213" s="380"/>
      <c r="AC213" s="380"/>
      <c r="AD213" s="380"/>
      <c r="AE213" s="381"/>
      <c r="AF213" s="202"/>
      <c r="AH213" s="385"/>
      <c r="AI213" s="386"/>
      <c r="AJ213" s="386"/>
      <c r="AK213" s="386"/>
      <c r="AL213" s="387"/>
      <c r="AM213" s="387"/>
      <c r="AN213" s="387"/>
      <c r="AO213" s="387"/>
      <c r="AP213" s="387"/>
      <c r="AQ213" s="387"/>
      <c r="AR213" s="375"/>
      <c r="AS213" s="375"/>
      <c r="AT213" s="375"/>
      <c r="AU213" s="375"/>
      <c r="AV213" s="379"/>
      <c r="AW213" s="380"/>
      <c r="AX213" s="380"/>
      <c r="AY213" s="380"/>
      <c r="AZ213" s="380"/>
      <c r="BA213" s="380"/>
      <c r="BB213" s="380"/>
      <c r="BC213" s="380"/>
      <c r="BD213" s="380"/>
      <c r="BE213" s="380"/>
      <c r="BF213" s="380"/>
      <c r="BG213" s="380"/>
      <c r="BH213" s="380"/>
      <c r="BI213" s="380"/>
      <c r="BJ213" s="380"/>
      <c r="BK213" s="380"/>
      <c r="BL213" s="381"/>
    </row>
    <row r="214" spans="1:64" ht="12" customHeight="1">
      <c r="A214" s="335" t="s">
        <v>281</v>
      </c>
      <c r="B214" s="336"/>
      <c r="C214" s="336"/>
      <c r="D214" s="336"/>
      <c r="E214" s="341">
        <f>IF('女子申込入力'!$H$2="","",'女子申込入力'!$H$2)</f>
      </c>
      <c r="F214" s="341"/>
      <c r="G214" s="341"/>
      <c r="H214" s="34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341"/>
      <c r="T214" s="341"/>
      <c r="U214" s="341"/>
      <c r="V214" s="341"/>
      <c r="W214" s="341"/>
      <c r="X214" s="341"/>
      <c r="Y214" s="341"/>
      <c r="Z214" s="341"/>
      <c r="AA214" s="341"/>
      <c r="AB214" s="341"/>
      <c r="AC214" s="341"/>
      <c r="AD214" s="341"/>
      <c r="AE214" s="342"/>
      <c r="AF214" s="203"/>
      <c r="AH214" s="335" t="s">
        <v>281</v>
      </c>
      <c r="AI214" s="336"/>
      <c r="AJ214" s="336"/>
      <c r="AK214" s="336"/>
      <c r="AL214" s="341">
        <f>IF('女子申込入力'!$H$2="","",'女子申込入力'!$H$2)</f>
      </c>
      <c r="AM214" s="341"/>
      <c r="AN214" s="341"/>
      <c r="AO214" s="341"/>
      <c r="AP214" s="341"/>
      <c r="AQ214" s="341"/>
      <c r="AR214" s="341"/>
      <c r="AS214" s="341"/>
      <c r="AT214" s="341"/>
      <c r="AU214" s="341"/>
      <c r="AV214" s="341"/>
      <c r="AW214" s="341"/>
      <c r="AX214" s="341"/>
      <c r="AY214" s="341"/>
      <c r="AZ214" s="341"/>
      <c r="BA214" s="341"/>
      <c r="BB214" s="341"/>
      <c r="BC214" s="341"/>
      <c r="BD214" s="341"/>
      <c r="BE214" s="341"/>
      <c r="BF214" s="341"/>
      <c r="BG214" s="341"/>
      <c r="BH214" s="341"/>
      <c r="BI214" s="341"/>
      <c r="BJ214" s="341"/>
      <c r="BK214" s="341"/>
      <c r="BL214" s="342"/>
    </row>
    <row r="215" spans="1:64" ht="12">
      <c r="A215" s="337"/>
      <c r="B215" s="338"/>
      <c r="C215" s="338"/>
      <c r="D215" s="338"/>
      <c r="E215" s="343"/>
      <c r="F215" s="343"/>
      <c r="G215" s="343"/>
      <c r="H215" s="343"/>
      <c r="I215" s="343"/>
      <c r="J215" s="343"/>
      <c r="K215" s="343"/>
      <c r="L215" s="343"/>
      <c r="M215" s="343"/>
      <c r="N215" s="343"/>
      <c r="O215" s="343"/>
      <c r="P215" s="343"/>
      <c r="Q215" s="343"/>
      <c r="R215" s="343"/>
      <c r="S215" s="343"/>
      <c r="T215" s="343"/>
      <c r="U215" s="343"/>
      <c r="V215" s="343"/>
      <c r="W215" s="343"/>
      <c r="X215" s="343"/>
      <c r="Y215" s="343"/>
      <c r="Z215" s="343"/>
      <c r="AA215" s="343"/>
      <c r="AB215" s="343"/>
      <c r="AC215" s="343"/>
      <c r="AD215" s="343"/>
      <c r="AE215" s="344"/>
      <c r="AF215" s="203"/>
      <c r="AH215" s="337"/>
      <c r="AI215" s="338"/>
      <c r="AJ215" s="338"/>
      <c r="AK215" s="338"/>
      <c r="AL215" s="343"/>
      <c r="AM215" s="343"/>
      <c r="AN215" s="343"/>
      <c r="AO215" s="343"/>
      <c r="AP215" s="343"/>
      <c r="AQ215" s="343"/>
      <c r="AR215" s="343"/>
      <c r="AS215" s="343"/>
      <c r="AT215" s="343"/>
      <c r="AU215" s="343"/>
      <c r="AV215" s="343"/>
      <c r="AW215" s="343"/>
      <c r="AX215" s="343"/>
      <c r="AY215" s="343"/>
      <c r="AZ215" s="343"/>
      <c r="BA215" s="343"/>
      <c r="BB215" s="343"/>
      <c r="BC215" s="343"/>
      <c r="BD215" s="343"/>
      <c r="BE215" s="343"/>
      <c r="BF215" s="343"/>
      <c r="BG215" s="343"/>
      <c r="BH215" s="343"/>
      <c r="BI215" s="343"/>
      <c r="BJ215" s="343"/>
      <c r="BK215" s="343"/>
      <c r="BL215" s="344"/>
    </row>
    <row r="216" spans="1:64" ht="12" thickBot="1">
      <c r="A216" s="339"/>
      <c r="B216" s="340"/>
      <c r="C216" s="340"/>
      <c r="D216" s="340"/>
      <c r="E216" s="345"/>
      <c r="F216" s="345"/>
      <c r="G216" s="345"/>
      <c r="H216" s="345"/>
      <c r="I216" s="345"/>
      <c r="J216" s="345"/>
      <c r="K216" s="345"/>
      <c r="L216" s="345"/>
      <c r="M216" s="345"/>
      <c r="N216" s="345"/>
      <c r="O216" s="345"/>
      <c r="P216" s="345"/>
      <c r="Q216" s="345"/>
      <c r="R216" s="345"/>
      <c r="S216" s="345"/>
      <c r="T216" s="345"/>
      <c r="U216" s="345"/>
      <c r="V216" s="345"/>
      <c r="W216" s="345"/>
      <c r="X216" s="345"/>
      <c r="Y216" s="345"/>
      <c r="Z216" s="345"/>
      <c r="AA216" s="345"/>
      <c r="AB216" s="345"/>
      <c r="AC216" s="345"/>
      <c r="AD216" s="345"/>
      <c r="AE216" s="346"/>
      <c r="AF216" s="203"/>
      <c r="AH216" s="339"/>
      <c r="AI216" s="340"/>
      <c r="AJ216" s="340"/>
      <c r="AK216" s="340"/>
      <c r="AL216" s="345"/>
      <c r="AM216" s="345"/>
      <c r="AN216" s="345"/>
      <c r="AO216" s="345"/>
      <c r="AP216" s="345"/>
      <c r="AQ216" s="345"/>
      <c r="AR216" s="345"/>
      <c r="AS216" s="345"/>
      <c r="AT216" s="345"/>
      <c r="AU216" s="345"/>
      <c r="AV216" s="345"/>
      <c r="AW216" s="345"/>
      <c r="AX216" s="345"/>
      <c r="AY216" s="345"/>
      <c r="AZ216" s="345"/>
      <c r="BA216" s="345"/>
      <c r="BB216" s="345"/>
      <c r="BC216" s="345"/>
      <c r="BD216" s="345"/>
      <c r="BE216" s="345"/>
      <c r="BF216" s="345"/>
      <c r="BG216" s="345"/>
      <c r="BH216" s="345"/>
      <c r="BI216" s="345"/>
      <c r="BJ216" s="345"/>
      <c r="BK216" s="345"/>
      <c r="BL216" s="346"/>
    </row>
    <row r="217" spans="1:64" ht="12">
      <c r="A217" s="250"/>
      <c r="B217" s="250"/>
      <c r="C217" s="250"/>
      <c r="D217" s="250"/>
      <c r="E217" s="250"/>
      <c r="F217" s="250"/>
      <c r="G217" s="250"/>
      <c r="H217" s="250"/>
      <c r="I217" s="249"/>
      <c r="J217" s="249"/>
      <c r="K217" s="249"/>
      <c r="L217" s="249"/>
      <c r="M217" s="249"/>
      <c r="N217" s="249"/>
      <c r="O217" s="249"/>
      <c r="P217" s="249"/>
      <c r="Q217" s="249"/>
      <c r="R217" s="249"/>
      <c r="S217" s="249"/>
      <c r="T217" s="249"/>
      <c r="U217" s="249"/>
      <c r="V217" s="249"/>
      <c r="W217" s="249"/>
      <c r="X217" s="249"/>
      <c r="Y217" s="249"/>
      <c r="Z217" s="249"/>
      <c r="AA217" s="249"/>
      <c r="AB217" s="249"/>
      <c r="AC217" s="249"/>
      <c r="AD217" s="249"/>
      <c r="AE217" s="249"/>
      <c r="AF217" s="203"/>
      <c r="AH217" s="250"/>
      <c r="AI217" s="250"/>
      <c r="AJ217" s="250"/>
      <c r="AK217" s="250"/>
      <c r="AL217" s="250"/>
      <c r="AM217" s="250"/>
      <c r="AN217" s="250"/>
      <c r="AO217" s="250"/>
      <c r="AP217" s="249"/>
      <c r="AQ217" s="249"/>
      <c r="AR217" s="249"/>
      <c r="AS217" s="249"/>
      <c r="AT217" s="249"/>
      <c r="AU217" s="249"/>
      <c r="AV217" s="249"/>
      <c r="AW217" s="249"/>
      <c r="AX217" s="249"/>
      <c r="AY217" s="249"/>
      <c r="AZ217" s="249"/>
      <c r="BA217" s="249"/>
      <c r="BB217" s="249"/>
      <c r="BC217" s="249"/>
      <c r="BD217" s="249"/>
      <c r="BE217" s="249"/>
      <c r="BF217" s="249"/>
      <c r="BG217" s="249"/>
      <c r="BH217" s="249"/>
      <c r="BI217" s="249"/>
      <c r="BJ217" s="249"/>
      <c r="BK217" s="249"/>
      <c r="BL217" s="249"/>
    </row>
    <row r="218" spans="1:64" ht="12">
      <c r="A218" s="250"/>
      <c r="B218" s="250"/>
      <c r="C218" s="250"/>
      <c r="D218" s="250"/>
      <c r="E218" s="250"/>
      <c r="F218" s="250"/>
      <c r="G218" s="250"/>
      <c r="H218" s="250"/>
      <c r="I218" s="249"/>
      <c r="J218" s="249"/>
      <c r="K218" s="249"/>
      <c r="L218" s="249"/>
      <c r="M218" s="249"/>
      <c r="N218" s="249"/>
      <c r="O218" s="249"/>
      <c r="P218" s="249"/>
      <c r="Q218" s="249"/>
      <c r="R218" s="249"/>
      <c r="S218" s="249"/>
      <c r="T218" s="249"/>
      <c r="U218" s="249"/>
      <c r="V218" s="249"/>
      <c r="W218" s="249"/>
      <c r="X218" s="249"/>
      <c r="Y218" s="249"/>
      <c r="Z218" s="249"/>
      <c r="AA218" s="249"/>
      <c r="AB218" s="249"/>
      <c r="AC218" s="249"/>
      <c r="AD218" s="249"/>
      <c r="AE218" s="249"/>
      <c r="AF218" s="203"/>
      <c r="AH218" s="250"/>
      <c r="AI218" s="250"/>
      <c r="AJ218" s="250"/>
      <c r="AK218" s="250"/>
      <c r="AL218" s="250"/>
      <c r="AM218" s="250"/>
      <c r="AN218" s="250"/>
      <c r="AO218" s="250"/>
      <c r="AP218" s="249"/>
      <c r="AQ218" s="249"/>
      <c r="AR218" s="249"/>
      <c r="AS218" s="249"/>
      <c r="AT218" s="249"/>
      <c r="AU218" s="249"/>
      <c r="AV218" s="249"/>
      <c r="AW218" s="249"/>
      <c r="AX218" s="249"/>
      <c r="AY218" s="249"/>
      <c r="AZ218" s="249"/>
      <c r="BA218" s="249"/>
      <c r="BB218" s="249"/>
      <c r="BC218" s="249"/>
      <c r="BD218" s="249"/>
      <c r="BE218" s="249"/>
      <c r="BF218" s="249"/>
      <c r="BG218" s="249"/>
      <c r="BH218" s="249"/>
      <c r="BI218" s="249"/>
      <c r="BJ218" s="249"/>
      <c r="BK218" s="249"/>
      <c r="BL218" s="249"/>
    </row>
    <row r="219" spans="1:64" ht="18.75" customHeight="1">
      <c r="A219" s="251"/>
      <c r="B219" s="251"/>
      <c r="C219" s="251"/>
      <c r="D219" s="251"/>
      <c r="E219" s="252"/>
      <c r="F219" s="252"/>
      <c r="G219" s="252"/>
      <c r="H219" s="252"/>
      <c r="I219" s="252"/>
      <c r="J219" s="252"/>
      <c r="K219" s="252"/>
      <c r="L219" s="252"/>
      <c r="M219" s="252"/>
      <c r="N219" s="252"/>
      <c r="O219" s="252"/>
      <c r="P219" s="252"/>
      <c r="Q219" s="252"/>
      <c r="R219" s="252"/>
      <c r="S219" s="252"/>
      <c r="T219" s="252"/>
      <c r="U219" s="252"/>
      <c r="V219" s="253"/>
      <c r="W219" s="251"/>
      <c r="X219" s="251"/>
      <c r="Y219" s="251"/>
      <c r="Z219" s="251"/>
      <c r="AA219" s="251"/>
      <c r="AB219" s="251"/>
      <c r="AC219" s="251"/>
      <c r="AD219" s="251"/>
      <c r="AE219" s="251"/>
      <c r="AF219" s="202"/>
      <c r="AH219" s="251"/>
      <c r="AI219" s="251"/>
      <c r="AJ219" s="251"/>
      <c r="AK219" s="251"/>
      <c r="AL219" s="252"/>
      <c r="AM219" s="252"/>
      <c r="AN219" s="252"/>
      <c r="AO219" s="252"/>
      <c r="AP219" s="252"/>
      <c r="AQ219" s="252"/>
      <c r="AR219" s="252"/>
      <c r="AS219" s="252"/>
      <c r="AT219" s="252"/>
      <c r="AU219" s="252"/>
      <c r="AV219" s="252"/>
      <c r="AW219" s="252"/>
      <c r="AX219" s="252"/>
      <c r="AY219" s="252"/>
      <c r="AZ219" s="252"/>
      <c r="BA219" s="252"/>
      <c r="BB219" s="252"/>
      <c r="BC219" s="253"/>
      <c r="BD219" s="251"/>
      <c r="BE219" s="251"/>
      <c r="BF219" s="251"/>
      <c r="BG219" s="251"/>
      <c r="BH219" s="251"/>
      <c r="BI219" s="251"/>
      <c r="BJ219" s="251"/>
      <c r="BK219" s="251"/>
      <c r="BL219" s="251"/>
    </row>
    <row r="220" spans="1:64" ht="18.75" customHeight="1">
      <c r="A220" s="251" t="s">
        <v>293</v>
      </c>
      <c r="B220" s="251"/>
      <c r="C220" s="251"/>
      <c r="D220" s="251"/>
      <c r="E220" s="252"/>
      <c r="F220" s="252"/>
      <c r="G220" s="252"/>
      <c r="H220" s="252"/>
      <c r="I220" s="252"/>
      <c r="J220" s="252"/>
      <c r="K220" s="252"/>
      <c r="L220" s="252"/>
      <c r="M220" s="252"/>
      <c r="N220" s="252"/>
      <c r="O220" s="252"/>
      <c r="P220" s="252"/>
      <c r="Q220" s="252"/>
      <c r="R220" s="252"/>
      <c r="S220" s="252"/>
      <c r="T220" s="252"/>
      <c r="U220" s="252"/>
      <c r="V220" s="251"/>
      <c r="W220" s="251"/>
      <c r="X220" s="251"/>
      <c r="Y220" s="251"/>
      <c r="Z220" s="251"/>
      <c r="AA220" s="251"/>
      <c r="AB220" s="251"/>
      <c r="AC220" s="251"/>
      <c r="AD220" s="251"/>
      <c r="AE220" s="251"/>
      <c r="AF220" s="202"/>
      <c r="AH220" s="251" t="s">
        <v>293</v>
      </c>
      <c r="AI220" s="251"/>
      <c r="AJ220" s="251"/>
      <c r="AK220" s="251"/>
      <c r="AL220" s="252"/>
      <c r="AM220" s="252"/>
      <c r="AN220" s="252"/>
      <c r="AO220" s="252"/>
      <c r="AP220" s="252"/>
      <c r="AQ220" s="252"/>
      <c r="AR220" s="252"/>
      <c r="AS220" s="252"/>
      <c r="AT220" s="252"/>
      <c r="AU220" s="252"/>
      <c r="AV220" s="252"/>
      <c r="AW220" s="252"/>
      <c r="AX220" s="252"/>
      <c r="AY220" s="252"/>
      <c r="AZ220" s="252"/>
      <c r="BA220" s="252"/>
      <c r="BB220" s="252"/>
      <c r="BC220" s="251"/>
      <c r="BD220" s="251"/>
      <c r="BE220" s="251"/>
      <c r="BF220" s="251"/>
      <c r="BG220" s="251"/>
      <c r="BH220" s="251"/>
      <c r="BI220" s="251"/>
      <c r="BJ220" s="251"/>
      <c r="BK220" s="251"/>
      <c r="BL220" s="251"/>
    </row>
    <row r="221" spans="1:55" ht="12">
      <c r="A221" s="262" t="s">
        <v>298</v>
      </c>
      <c r="N221" s="204"/>
      <c r="R221" s="204"/>
      <c r="T221" s="204"/>
      <c r="U221" s="204"/>
      <c r="V221" s="204"/>
      <c r="AH221" s="262" t="s">
        <v>298</v>
      </c>
      <c r="AU221" s="204"/>
      <c r="AY221" s="204"/>
      <c r="BA221" s="204"/>
      <c r="BB221" s="204"/>
      <c r="BC221" s="204"/>
    </row>
    <row r="222" spans="1:34" ht="12">
      <c r="A222" s="204"/>
      <c r="AH222" s="204"/>
    </row>
    <row r="223" spans="1:64" ht="9.75" customHeight="1">
      <c r="A223" s="369" t="s">
        <v>297</v>
      </c>
      <c r="B223" s="370"/>
      <c r="C223" s="370"/>
      <c r="D223" s="370"/>
      <c r="E223" s="370"/>
      <c r="F223" s="370"/>
      <c r="G223" s="205" t="s">
        <v>291</v>
      </c>
      <c r="H223" s="206"/>
      <c r="I223" s="206"/>
      <c r="J223" s="206"/>
      <c r="K223" s="206"/>
      <c r="L223" s="206"/>
      <c r="M223" s="207"/>
      <c r="N223" s="363" t="s">
        <v>282</v>
      </c>
      <c r="O223" s="364"/>
      <c r="P223" s="365"/>
      <c r="Q223" s="349"/>
      <c r="R223" s="350"/>
      <c r="S223" s="350"/>
      <c r="T223" s="350"/>
      <c r="U223" s="350"/>
      <c r="V223" s="351"/>
      <c r="W223" s="330" t="s">
        <v>284</v>
      </c>
      <c r="X223" s="331"/>
      <c r="Y223" s="355"/>
      <c r="Z223" s="357"/>
      <c r="AA223" s="358"/>
      <c r="AB223" s="358"/>
      <c r="AC223" s="358"/>
      <c r="AD223" s="358"/>
      <c r="AE223" s="359"/>
      <c r="AH223" s="369" t="s">
        <v>297</v>
      </c>
      <c r="AI223" s="370"/>
      <c r="AJ223" s="370"/>
      <c r="AK223" s="370"/>
      <c r="AL223" s="370"/>
      <c r="AM223" s="370"/>
      <c r="AN223" s="205" t="s">
        <v>291</v>
      </c>
      <c r="AO223" s="206"/>
      <c r="AP223" s="206"/>
      <c r="AQ223" s="206"/>
      <c r="AR223" s="206"/>
      <c r="AS223" s="206"/>
      <c r="AT223" s="207"/>
      <c r="AU223" s="363" t="s">
        <v>282</v>
      </c>
      <c r="AV223" s="364"/>
      <c r="AW223" s="365"/>
      <c r="AX223" s="349"/>
      <c r="AY223" s="350"/>
      <c r="AZ223" s="350"/>
      <c r="BA223" s="350"/>
      <c r="BB223" s="350"/>
      <c r="BC223" s="351"/>
      <c r="BD223" s="330" t="s">
        <v>284</v>
      </c>
      <c r="BE223" s="331"/>
      <c r="BF223" s="355"/>
      <c r="BG223" s="357"/>
      <c r="BH223" s="358"/>
      <c r="BI223" s="358"/>
      <c r="BJ223" s="358"/>
      <c r="BK223" s="358"/>
      <c r="BL223" s="359"/>
    </row>
    <row r="224" spans="1:64" ht="9.75" customHeight="1">
      <c r="A224" s="371"/>
      <c r="B224" s="372"/>
      <c r="C224" s="372"/>
      <c r="D224" s="372"/>
      <c r="E224" s="372"/>
      <c r="F224" s="372"/>
      <c r="G224" s="256"/>
      <c r="H224" s="257"/>
      <c r="I224" s="257"/>
      <c r="J224" s="257"/>
      <c r="K224" s="257"/>
      <c r="L224" s="257"/>
      <c r="M224" s="258"/>
      <c r="N224" s="366"/>
      <c r="O224" s="367"/>
      <c r="P224" s="368"/>
      <c r="Q224" s="352"/>
      <c r="R224" s="353"/>
      <c r="S224" s="353"/>
      <c r="T224" s="353"/>
      <c r="U224" s="353"/>
      <c r="V224" s="354"/>
      <c r="W224" s="382"/>
      <c r="X224" s="383"/>
      <c r="Y224" s="384"/>
      <c r="Z224" s="360"/>
      <c r="AA224" s="361"/>
      <c r="AB224" s="361"/>
      <c r="AC224" s="361"/>
      <c r="AD224" s="361"/>
      <c r="AE224" s="362"/>
      <c r="AH224" s="371"/>
      <c r="AI224" s="372"/>
      <c r="AJ224" s="372"/>
      <c r="AK224" s="372"/>
      <c r="AL224" s="372"/>
      <c r="AM224" s="372"/>
      <c r="AN224" s="256"/>
      <c r="AO224" s="257"/>
      <c r="AP224" s="257"/>
      <c r="AQ224" s="257"/>
      <c r="AR224" s="257"/>
      <c r="AS224" s="257"/>
      <c r="AT224" s="258"/>
      <c r="AU224" s="366"/>
      <c r="AV224" s="367"/>
      <c r="AW224" s="368"/>
      <c r="AX224" s="352"/>
      <c r="AY224" s="353"/>
      <c r="AZ224" s="353"/>
      <c r="BA224" s="353"/>
      <c r="BB224" s="353"/>
      <c r="BC224" s="354"/>
      <c r="BD224" s="382"/>
      <c r="BE224" s="383"/>
      <c r="BF224" s="384"/>
      <c r="BG224" s="360"/>
      <c r="BH224" s="361"/>
      <c r="BI224" s="361"/>
      <c r="BJ224" s="361"/>
      <c r="BK224" s="361"/>
      <c r="BL224" s="362"/>
    </row>
    <row r="225" spans="1:64" ht="9.75" customHeight="1">
      <c r="A225" s="371"/>
      <c r="B225" s="372"/>
      <c r="C225" s="372"/>
      <c r="D225" s="372"/>
      <c r="E225" s="372"/>
      <c r="F225" s="372"/>
      <c r="G225" s="256"/>
      <c r="H225" s="257"/>
      <c r="I225" s="257"/>
      <c r="J225" s="257"/>
      <c r="K225" s="257"/>
      <c r="L225" s="257"/>
      <c r="M225" s="258"/>
      <c r="N225" s="363" t="s">
        <v>283</v>
      </c>
      <c r="O225" s="364"/>
      <c r="P225" s="365"/>
      <c r="Q225" s="349"/>
      <c r="R225" s="350"/>
      <c r="S225" s="350"/>
      <c r="T225" s="350"/>
      <c r="U225" s="350"/>
      <c r="V225" s="351"/>
      <c r="W225" s="333"/>
      <c r="X225" s="333"/>
      <c r="Y225" s="333"/>
      <c r="Z225" s="334"/>
      <c r="AA225" s="334"/>
      <c r="AB225" s="334"/>
      <c r="AC225" s="334"/>
      <c r="AD225" s="334"/>
      <c r="AE225" s="334"/>
      <c r="AH225" s="371"/>
      <c r="AI225" s="372"/>
      <c r="AJ225" s="372"/>
      <c r="AK225" s="372"/>
      <c r="AL225" s="372"/>
      <c r="AM225" s="372"/>
      <c r="AN225" s="256"/>
      <c r="AO225" s="257"/>
      <c r="AP225" s="257"/>
      <c r="AQ225" s="257"/>
      <c r="AR225" s="257"/>
      <c r="AS225" s="257"/>
      <c r="AT225" s="258"/>
      <c r="AU225" s="363" t="s">
        <v>283</v>
      </c>
      <c r="AV225" s="364"/>
      <c r="AW225" s="365"/>
      <c r="AX225" s="349"/>
      <c r="AY225" s="350"/>
      <c r="AZ225" s="350"/>
      <c r="BA225" s="350"/>
      <c r="BB225" s="350"/>
      <c r="BC225" s="351"/>
      <c r="BD225" s="333"/>
      <c r="BE225" s="333"/>
      <c r="BF225" s="333"/>
      <c r="BG225" s="334"/>
      <c r="BH225" s="334"/>
      <c r="BI225" s="334"/>
      <c r="BJ225" s="334"/>
      <c r="BK225" s="334"/>
      <c r="BL225" s="334"/>
    </row>
    <row r="226" spans="1:64" ht="9.75" customHeight="1">
      <c r="A226" s="373"/>
      <c r="B226" s="374"/>
      <c r="C226" s="374"/>
      <c r="D226" s="374"/>
      <c r="E226" s="374"/>
      <c r="F226" s="374"/>
      <c r="G226" s="259"/>
      <c r="H226" s="260"/>
      <c r="I226" s="260"/>
      <c r="J226" s="260"/>
      <c r="K226" s="260"/>
      <c r="L226" s="260"/>
      <c r="M226" s="261"/>
      <c r="N226" s="366"/>
      <c r="O226" s="367"/>
      <c r="P226" s="368"/>
      <c r="Q226" s="352"/>
      <c r="R226" s="353"/>
      <c r="S226" s="353"/>
      <c r="T226" s="353"/>
      <c r="U226" s="353"/>
      <c r="V226" s="354"/>
      <c r="W226" s="333"/>
      <c r="X226" s="333"/>
      <c r="Y226" s="333"/>
      <c r="Z226" s="334"/>
      <c r="AA226" s="334"/>
      <c r="AB226" s="334"/>
      <c r="AC226" s="334"/>
      <c r="AD226" s="334"/>
      <c r="AE226" s="334"/>
      <c r="AH226" s="373"/>
      <c r="AI226" s="374"/>
      <c r="AJ226" s="374"/>
      <c r="AK226" s="374"/>
      <c r="AL226" s="374"/>
      <c r="AM226" s="374"/>
      <c r="AN226" s="259"/>
      <c r="AO226" s="260"/>
      <c r="AP226" s="260"/>
      <c r="AQ226" s="260"/>
      <c r="AR226" s="260"/>
      <c r="AS226" s="260"/>
      <c r="AT226" s="261"/>
      <c r="AU226" s="366"/>
      <c r="AV226" s="367"/>
      <c r="AW226" s="368"/>
      <c r="AX226" s="352"/>
      <c r="AY226" s="353"/>
      <c r="AZ226" s="353"/>
      <c r="BA226" s="353"/>
      <c r="BB226" s="353"/>
      <c r="BC226" s="354"/>
      <c r="BD226" s="333"/>
      <c r="BE226" s="333"/>
      <c r="BF226" s="333"/>
      <c r="BG226" s="334"/>
      <c r="BH226" s="334"/>
      <c r="BI226" s="334"/>
      <c r="BJ226" s="334"/>
      <c r="BK226" s="334"/>
      <c r="BL226" s="334"/>
    </row>
    <row r="227" spans="1:64" ht="9.75" customHeight="1">
      <c r="A227" s="369" t="s">
        <v>297</v>
      </c>
      <c r="B227" s="370"/>
      <c r="C227" s="370"/>
      <c r="D227" s="370"/>
      <c r="E227" s="370"/>
      <c r="F227" s="370"/>
      <c r="G227" s="205" t="s">
        <v>291</v>
      </c>
      <c r="H227" s="206"/>
      <c r="I227" s="206"/>
      <c r="J227" s="206"/>
      <c r="K227" s="206"/>
      <c r="L227" s="206"/>
      <c r="M227" s="207"/>
      <c r="N227" s="347" t="s">
        <v>282</v>
      </c>
      <c r="O227" s="348"/>
      <c r="P227" s="348"/>
      <c r="Q227" s="349"/>
      <c r="R227" s="350"/>
      <c r="S227" s="350"/>
      <c r="T227" s="350"/>
      <c r="U227" s="350"/>
      <c r="V227" s="351"/>
      <c r="W227" s="330" t="s">
        <v>284</v>
      </c>
      <c r="X227" s="331"/>
      <c r="Y227" s="355"/>
      <c r="Z227" s="357"/>
      <c r="AA227" s="358"/>
      <c r="AB227" s="358"/>
      <c r="AC227" s="358"/>
      <c r="AD227" s="358"/>
      <c r="AE227" s="359"/>
      <c r="AH227" s="369" t="s">
        <v>297</v>
      </c>
      <c r="AI227" s="370"/>
      <c r="AJ227" s="370"/>
      <c r="AK227" s="370"/>
      <c r="AL227" s="370"/>
      <c r="AM227" s="370"/>
      <c r="AN227" s="205" t="s">
        <v>291</v>
      </c>
      <c r="AO227" s="206"/>
      <c r="AP227" s="206"/>
      <c r="AQ227" s="206"/>
      <c r="AR227" s="206"/>
      <c r="AS227" s="206"/>
      <c r="AT227" s="207"/>
      <c r="AU227" s="347" t="s">
        <v>282</v>
      </c>
      <c r="AV227" s="348"/>
      <c r="AW227" s="348"/>
      <c r="AX227" s="349"/>
      <c r="AY227" s="350"/>
      <c r="AZ227" s="350"/>
      <c r="BA227" s="350"/>
      <c r="BB227" s="350"/>
      <c r="BC227" s="351"/>
      <c r="BD227" s="330" t="s">
        <v>284</v>
      </c>
      <c r="BE227" s="331"/>
      <c r="BF227" s="355"/>
      <c r="BG227" s="357"/>
      <c r="BH227" s="358"/>
      <c r="BI227" s="358"/>
      <c r="BJ227" s="358"/>
      <c r="BK227" s="358"/>
      <c r="BL227" s="359"/>
    </row>
    <row r="228" spans="1:64" ht="9.75" customHeight="1">
      <c r="A228" s="371"/>
      <c r="B228" s="372"/>
      <c r="C228" s="372"/>
      <c r="D228" s="372"/>
      <c r="E228" s="372"/>
      <c r="F228" s="372"/>
      <c r="G228" s="256"/>
      <c r="H228" s="257"/>
      <c r="I228" s="257"/>
      <c r="J228" s="257"/>
      <c r="K228" s="257"/>
      <c r="L228" s="257"/>
      <c r="M228" s="258"/>
      <c r="N228" s="348"/>
      <c r="O228" s="348"/>
      <c r="P228" s="348"/>
      <c r="Q228" s="352"/>
      <c r="R228" s="353"/>
      <c r="S228" s="353"/>
      <c r="T228" s="353"/>
      <c r="U228" s="353"/>
      <c r="V228" s="354"/>
      <c r="W228" s="332"/>
      <c r="X228" s="333"/>
      <c r="Y228" s="356"/>
      <c r="Z228" s="360"/>
      <c r="AA228" s="361"/>
      <c r="AB228" s="361"/>
      <c r="AC228" s="361"/>
      <c r="AD228" s="361"/>
      <c r="AE228" s="362"/>
      <c r="AH228" s="371"/>
      <c r="AI228" s="372"/>
      <c r="AJ228" s="372"/>
      <c r="AK228" s="372"/>
      <c r="AL228" s="372"/>
      <c r="AM228" s="372"/>
      <c r="AN228" s="256"/>
      <c r="AO228" s="257"/>
      <c r="AP228" s="257"/>
      <c r="AQ228" s="257"/>
      <c r="AR228" s="257"/>
      <c r="AS228" s="257"/>
      <c r="AT228" s="258"/>
      <c r="AU228" s="348"/>
      <c r="AV228" s="348"/>
      <c r="AW228" s="348"/>
      <c r="AX228" s="352"/>
      <c r="AY228" s="353"/>
      <c r="AZ228" s="353"/>
      <c r="BA228" s="353"/>
      <c r="BB228" s="353"/>
      <c r="BC228" s="354"/>
      <c r="BD228" s="332"/>
      <c r="BE228" s="333"/>
      <c r="BF228" s="356"/>
      <c r="BG228" s="360"/>
      <c r="BH228" s="361"/>
      <c r="BI228" s="361"/>
      <c r="BJ228" s="361"/>
      <c r="BK228" s="361"/>
      <c r="BL228" s="362"/>
    </row>
    <row r="229" spans="1:64" ht="9.75" customHeight="1">
      <c r="A229" s="371"/>
      <c r="B229" s="372"/>
      <c r="C229" s="372"/>
      <c r="D229" s="372"/>
      <c r="E229" s="372"/>
      <c r="F229" s="372"/>
      <c r="G229" s="256"/>
      <c r="H229" s="257"/>
      <c r="I229" s="257"/>
      <c r="J229" s="257"/>
      <c r="K229" s="257"/>
      <c r="L229" s="257"/>
      <c r="M229" s="258"/>
      <c r="N229" s="347" t="s">
        <v>283</v>
      </c>
      <c r="O229" s="348"/>
      <c r="P229" s="348"/>
      <c r="Q229" s="349"/>
      <c r="R229" s="350"/>
      <c r="S229" s="350"/>
      <c r="T229" s="350"/>
      <c r="U229" s="350"/>
      <c r="V229" s="350"/>
      <c r="W229" s="330"/>
      <c r="X229" s="331"/>
      <c r="Y229" s="331"/>
      <c r="Z229" s="334"/>
      <c r="AA229" s="334"/>
      <c r="AB229" s="334"/>
      <c r="AC229" s="334"/>
      <c r="AD229" s="334"/>
      <c r="AE229" s="334"/>
      <c r="AF229" s="215"/>
      <c r="AG229" s="216"/>
      <c r="AH229" s="371"/>
      <c r="AI229" s="372"/>
      <c r="AJ229" s="372"/>
      <c r="AK229" s="372"/>
      <c r="AL229" s="372"/>
      <c r="AM229" s="372"/>
      <c r="AN229" s="256"/>
      <c r="AO229" s="257"/>
      <c r="AP229" s="257"/>
      <c r="AQ229" s="257"/>
      <c r="AR229" s="257"/>
      <c r="AS229" s="257"/>
      <c r="AT229" s="258"/>
      <c r="AU229" s="347" t="s">
        <v>283</v>
      </c>
      <c r="AV229" s="348"/>
      <c r="AW229" s="348"/>
      <c r="AX229" s="349"/>
      <c r="AY229" s="350"/>
      <c r="AZ229" s="350"/>
      <c r="BA229" s="350"/>
      <c r="BB229" s="350"/>
      <c r="BC229" s="350"/>
      <c r="BD229" s="330"/>
      <c r="BE229" s="331"/>
      <c r="BF229" s="331"/>
      <c r="BG229" s="334"/>
      <c r="BH229" s="334"/>
      <c r="BI229" s="334"/>
      <c r="BJ229" s="334"/>
      <c r="BK229" s="334"/>
      <c r="BL229" s="334"/>
    </row>
    <row r="230" spans="1:64" ht="9.75" customHeight="1">
      <c r="A230" s="373"/>
      <c r="B230" s="374"/>
      <c r="C230" s="374"/>
      <c r="D230" s="374"/>
      <c r="E230" s="374"/>
      <c r="F230" s="374"/>
      <c r="G230" s="259"/>
      <c r="H230" s="260"/>
      <c r="I230" s="260"/>
      <c r="J230" s="260"/>
      <c r="K230" s="260"/>
      <c r="L230" s="260"/>
      <c r="M230" s="261"/>
      <c r="N230" s="348"/>
      <c r="O230" s="348"/>
      <c r="P230" s="348"/>
      <c r="Q230" s="352"/>
      <c r="R230" s="353"/>
      <c r="S230" s="353"/>
      <c r="T230" s="353"/>
      <c r="U230" s="353"/>
      <c r="V230" s="353"/>
      <c r="W230" s="332"/>
      <c r="X230" s="333"/>
      <c r="Y230" s="333"/>
      <c r="Z230" s="334"/>
      <c r="AA230" s="334"/>
      <c r="AB230" s="334"/>
      <c r="AC230" s="334"/>
      <c r="AD230" s="334"/>
      <c r="AE230" s="334"/>
      <c r="AF230" s="215"/>
      <c r="AG230" s="216"/>
      <c r="AH230" s="373"/>
      <c r="AI230" s="374"/>
      <c r="AJ230" s="374"/>
      <c r="AK230" s="374"/>
      <c r="AL230" s="374"/>
      <c r="AM230" s="374"/>
      <c r="AN230" s="259"/>
      <c r="AO230" s="260"/>
      <c r="AP230" s="260"/>
      <c r="AQ230" s="260"/>
      <c r="AR230" s="260"/>
      <c r="AS230" s="260"/>
      <c r="AT230" s="261"/>
      <c r="AU230" s="348"/>
      <c r="AV230" s="348"/>
      <c r="AW230" s="348"/>
      <c r="AX230" s="352"/>
      <c r="AY230" s="353"/>
      <c r="AZ230" s="353"/>
      <c r="BA230" s="353"/>
      <c r="BB230" s="353"/>
      <c r="BC230" s="353"/>
      <c r="BD230" s="332"/>
      <c r="BE230" s="333"/>
      <c r="BF230" s="333"/>
      <c r="BG230" s="334"/>
      <c r="BH230" s="334"/>
      <c r="BI230" s="334"/>
      <c r="BJ230" s="334"/>
      <c r="BK230" s="334"/>
      <c r="BL230" s="334"/>
    </row>
  </sheetData>
  <sheetProtection password="8410" sheet="1"/>
  <mergeCells count="540">
    <mergeCell ref="BD227:BF228"/>
    <mergeCell ref="BG227:BL228"/>
    <mergeCell ref="N229:P230"/>
    <mergeCell ref="Q229:V230"/>
    <mergeCell ref="W229:Y230"/>
    <mergeCell ref="Z229:AE230"/>
    <mergeCell ref="AU229:AW230"/>
    <mergeCell ref="AX229:BC230"/>
    <mergeCell ref="BD229:BF230"/>
    <mergeCell ref="BG229:BL230"/>
    <mergeCell ref="N227:P228"/>
    <mergeCell ref="Q227:V228"/>
    <mergeCell ref="W227:Y228"/>
    <mergeCell ref="Z227:AE228"/>
    <mergeCell ref="AU227:AW228"/>
    <mergeCell ref="AX227:BC228"/>
    <mergeCell ref="BD223:BF224"/>
    <mergeCell ref="BG223:BL224"/>
    <mergeCell ref="N225:P226"/>
    <mergeCell ref="Q225:V226"/>
    <mergeCell ref="W225:Y226"/>
    <mergeCell ref="Z225:AE226"/>
    <mergeCell ref="AU225:AW226"/>
    <mergeCell ref="AX225:BC226"/>
    <mergeCell ref="BD225:BF226"/>
    <mergeCell ref="BG225:BL226"/>
    <mergeCell ref="N223:P224"/>
    <mergeCell ref="Q223:V224"/>
    <mergeCell ref="W223:Y224"/>
    <mergeCell ref="Z223:AE224"/>
    <mergeCell ref="AU223:AW224"/>
    <mergeCell ref="AX223:BC224"/>
    <mergeCell ref="AR212:AU213"/>
    <mergeCell ref="AV212:BL213"/>
    <mergeCell ref="A212:D213"/>
    <mergeCell ref="E212:J213"/>
    <mergeCell ref="K212:N213"/>
    <mergeCell ref="O212:AE213"/>
    <mergeCell ref="AH212:AK213"/>
    <mergeCell ref="AL212:AQ213"/>
    <mergeCell ref="N203:P204"/>
    <mergeCell ref="Q203:V204"/>
    <mergeCell ref="BD205:BF206"/>
    <mergeCell ref="BG205:BL206"/>
    <mergeCell ref="A210:D211"/>
    <mergeCell ref="E210:H211"/>
    <mergeCell ref="I210:AE211"/>
    <mergeCell ref="AH210:AK211"/>
    <mergeCell ref="AL210:AO211"/>
    <mergeCell ref="AP210:BL211"/>
    <mergeCell ref="N205:P206"/>
    <mergeCell ref="Q205:V206"/>
    <mergeCell ref="W205:Y206"/>
    <mergeCell ref="Z205:AE206"/>
    <mergeCell ref="AU205:AW206"/>
    <mergeCell ref="AX205:BC206"/>
    <mergeCell ref="W203:Y204"/>
    <mergeCell ref="Z203:AE204"/>
    <mergeCell ref="AU203:AW204"/>
    <mergeCell ref="AX203:BC204"/>
    <mergeCell ref="BD199:BF200"/>
    <mergeCell ref="BG199:BL200"/>
    <mergeCell ref="BD201:BF202"/>
    <mergeCell ref="BG201:BL202"/>
    <mergeCell ref="BD203:BF204"/>
    <mergeCell ref="BG203:BL204"/>
    <mergeCell ref="N201:P202"/>
    <mergeCell ref="Q201:V202"/>
    <mergeCell ref="W201:Y202"/>
    <mergeCell ref="Z201:AE202"/>
    <mergeCell ref="AU201:AW202"/>
    <mergeCell ref="AX201:BC202"/>
    <mergeCell ref="N199:P200"/>
    <mergeCell ref="Q199:V200"/>
    <mergeCell ref="W199:Y200"/>
    <mergeCell ref="Z199:AE200"/>
    <mergeCell ref="AU199:AW200"/>
    <mergeCell ref="AX199:BC200"/>
    <mergeCell ref="AR188:AU189"/>
    <mergeCell ref="AV188:BL189"/>
    <mergeCell ref="A188:D189"/>
    <mergeCell ref="E188:J189"/>
    <mergeCell ref="K188:N189"/>
    <mergeCell ref="O188:AE189"/>
    <mergeCell ref="AH188:AK189"/>
    <mergeCell ref="AL188:AQ189"/>
    <mergeCell ref="N181:P182"/>
    <mergeCell ref="Q181:V182"/>
    <mergeCell ref="BD183:BF184"/>
    <mergeCell ref="BG183:BL184"/>
    <mergeCell ref="A186:D187"/>
    <mergeCell ref="E186:H187"/>
    <mergeCell ref="I186:AE187"/>
    <mergeCell ref="AH186:AK187"/>
    <mergeCell ref="AL186:AO187"/>
    <mergeCell ref="AP186:BL187"/>
    <mergeCell ref="N183:P184"/>
    <mergeCell ref="Q183:V184"/>
    <mergeCell ref="W183:Y184"/>
    <mergeCell ref="Z183:AE184"/>
    <mergeCell ref="AU183:AW184"/>
    <mergeCell ref="AX183:BC184"/>
    <mergeCell ref="W181:Y182"/>
    <mergeCell ref="Z181:AE182"/>
    <mergeCell ref="AU181:AW182"/>
    <mergeCell ref="AX181:BC182"/>
    <mergeCell ref="BD177:BF178"/>
    <mergeCell ref="BG177:BL178"/>
    <mergeCell ref="BD179:BF180"/>
    <mergeCell ref="BG179:BL180"/>
    <mergeCell ref="BD181:BF182"/>
    <mergeCell ref="BG181:BL182"/>
    <mergeCell ref="N179:P180"/>
    <mergeCell ref="Q179:V180"/>
    <mergeCell ref="W179:Y180"/>
    <mergeCell ref="Z179:AE180"/>
    <mergeCell ref="AU179:AW180"/>
    <mergeCell ref="AX179:BC180"/>
    <mergeCell ref="N177:P178"/>
    <mergeCell ref="Q177:V178"/>
    <mergeCell ref="W177:Y178"/>
    <mergeCell ref="Z177:AE178"/>
    <mergeCell ref="AU177:AW178"/>
    <mergeCell ref="AX177:BC178"/>
    <mergeCell ref="N159:P160"/>
    <mergeCell ref="Q159:V160"/>
    <mergeCell ref="AR166:AU167"/>
    <mergeCell ref="AV166:BL167"/>
    <mergeCell ref="A166:D167"/>
    <mergeCell ref="E166:J167"/>
    <mergeCell ref="K166:N167"/>
    <mergeCell ref="O166:AE167"/>
    <mergeCell ref="AH166:AK167"/>
    <mergeCell ref="AL166:AQ167"/>
    <mergeCell ref="A164:D165"/>
    <mergeCell ref="E164:H165"/>
    <mergeCell ref="I164:AE165"/>
    <mergeCell ref="AH164:AK165"/>
    <mergeCell ref="AL164:AO165"/>
    <mergeCell ref="AP164:BL165"/>
    <mergeCell ref="W159:Y160"/>
    <mergeCell ref="Z159:AE160"/>
    <mergeCell ref="AU159:AW160"/>
    <mergeCell ref="AX159:BC160"/>
    <mergeCell ref="BD155:BF156"/>
    <mergeCell ref="BG155:BL156"/>
    <mergeCell ref="BD157:BF158"/>
    <mergeCell ref="BG157:BL158"/>
    <mergeCell ref="BD159:BF160"/>
    <mergeCell ref="BG159:BL160"/>
    <mergeCell ref="N157:P158"/>
    <mergeCell ref="Q157:V158"/>
    <mergeCell ref="W157:Y158"/>
    <mergeCell ref="Z157:AE158"/>
    <mergeCell ref="AU157:AW158"/>
    <mergeCell ref="AX157:BC158"/>
    <mergeCell ref="N155:P156"/>
    <mergeCell ref="Q155:V156"/>
    <mergeCell ref="W155:Y156"/>
    <mergeCell ref="Z155:AE156"/>
    <mergeCell ref="AU155:AW156"/>
    <mergeCell ref="AX155:BC156"/>
    <mergeCell ref="W153:Y154"/>
    <mergeCell ref="Z153:AE154"/>
    <mergeCell ref="AU153:AW154"/>
    <mergeCell ref="AX153:BC154"/>
    <mergeCell ref="BD153:BF154"/>
    <mergeCell ref="BG153:BL154"/>
    <mergeCell ref="N137:P138"/>
    <mergeCell ref="Q137:V138"/>
    <mergeCell ref="AR142:AU143"/>
    <mergeCell ref="AV142:BL143"/>
    <mergeCell ref="A142:D143"/>
    <mergeCell ref="E142:J143"/>
    <mergeCell ref="K142:N143"/>
    <mergeCell ref="O142:AE143"/>
    <mergeCell ref="AH142:AK143"/>
    <mergeCell ref="AL142:AQ143"/>
    <mergeCell ref="A140:D141"/>
    <mergeCell ref="E140:H141"/>
    <mergeCell ref="I140:AE141"/>
    <mergeCell ref="AH140:AK141"/>
    <mergeCell ref="AL140:AO141"/>
    <mergeCell ref="AP140:BL141"/>
    <mergeCell ref="W137:Y138"/>
    <mergeCell ref="Z137:AE138"/>
    <mergeCell ref="AU137:AW138"/>
    <mergeCell ref="AX137:BC138"/>
    <mergeCell ref="BD133:BF134"/>
    <mergeCell ref="BG133:BL134"/>
    <mergeCell ref="BD135:BF136"/>
    <mergeCell ref="BG135:BL136"/>
    <mergeCell ref="BD137:BF138"/>
    <mergeCell ref="BG137:BL138"/>
    <mergeCell ref="N135:P136"/>
    <mergeCell ref="Q135:V136"/>
    <mergeCell ref="W135:Y136"/>
    <mergeCell ref="Z135:AE136"/>
    <mergeCell ref="AU135:AW136"/>
    <mergeCell ref="AX135:BC136"/>
    <mergeCell ref="N133:P134"/>
    <mergeCell ref="Q133:V134"/>
    <mergeCell ref="W133:Y134"/>
    <mergeCell ref="Z133:AE134"/>
    <mergeCell ref="AU133:AW134"/>
    <mergeCell ref="AX133:BC134"/>
    <mergeCell ref="W131:Y132"/>
    <mergeCell ref="Z131:AE132"/>
    <mergeCell ref="AU131:AW132"/>
    <mergeCell ref="AX131:BC132"/>
    <mergeCell ref="BD131:BF132"/>
    <mergeCell ref="BG131:BL132"/>
    <mergeCell ref="N113:P114"/>
    <mergeCell ref="Q113:V114"/>
    <mergeCell ref="AR120:AU121"/>
    <mergeCell ref="AV120:BL121"/>
    <mergeCell ref="A120:D121"/>
    <mergeCell ref="E120:J121"/>
    <mergeCell ref="K120:N121"/>
    <mergeCell ref="O120:AE121"/>
    <mergeCell ref="AH120:AK121"/>
    <mergeCell ref="AL120:AQ121"/>
    <mergeCell ref="A118:D119"/>
    <mergeCell ref="E118:H119"/>
    <mergeCell ref="I118:AE119"/>
    <mergeCell ref="AH118:AK119"/>
    <mergeCell ref="AL118:AO119"/>
    <mergeCell ref="AP118:BL119"/>
    <mergeCell ref="W113:Y114"/>
    <mergeCell ref="Z113:AE114"/>
    <mergeCell ref="AU113:AW114"/>
    <mergeCell ref="AX113:BC114"/>
    <mergeCell ref="BD109:BF110"/>
    <mergeCell ref="BG109:BL110"/>
    <mergeCell ref="BD111:BF112"/>
    <mergeCell ref="BG111:BL112"/>
    <mergeCell ref="BD113:BF114"/>
    <mergeCell ref="BG113:BL114"/>
    <mergeCell ref="N111:P112"/>
    <mergeCell ref="Q111:V112"/>
    <mergeCell ref="W111:Y112"/>
    <mergeCell ref="Z111:AE112"/>
    <mergeCell ref="AU111:AW112"/>
    <mergeCell ref="AX111:BC112"/>
    <mergeCell ref="N109:P110"/>
    <mergeCell ref="Q109:V110"/>
    <mergeCell ref="W109:Y110"/>
    <mergeCell ref="Z109:AE110"/>
    <mergeCell ref="AU109:AW110"/>
    <mergeCell ref="AX109:BC110"/>
    <mergeCell ref="W107:Y108"/>
    <mergeCell ref="Z107:AE108"/>
    <mergeCell ref="AU107:AW108"/>
    <mergeCell ref="AX107:BC108"/>
    <mergeCell ref="BD107:BF108"/>
    <mergeCell ref="BG107:BL108"/>
    <mergeCell ref="AR96:AU97"/>
    <mergeCell ref="AV96:BL97"/>
    <mergeCell ref="A96:D97"/>
    <mergeCell ref="E96:J97"/>
    <mergeCell ref="K96:N97"/>
    <mergeCell ref="O96:AE97"/>
    <mergeCell ref="AH96:AK97"/>
    <mergeCell ref="AL96:AQ97"/>
    <mergeCell ref="BG91:BL92"/>
    <mergeCell ref="A94:D95"/>
    <mergeCell ref="E94:H95"/>
    <mergeCell ref="I94:AE95"/>
    <mergeCell ref="AH94:AK95"/>
    <mergeCell ref="AL94:AO95"/>
    <mergeCell ref="AP94:BL95"/>
    <mergeCell ref="N91:P92"/>
    <mergeCell ref="A89:F92"/>
    <mergeCell ref="N89:P90"/>
    <mergeCell ref="Q91:V92"/>
    <mergeCell ref="W91:Y92"/>
    <mergeCell ref="Z91:AE92"/>
    <mergeCell ref="AU91:AW92"/>
    <mergeCell ref="AX91:BC92"/>
    <mergeCell ref="BD85:BF86"/>
    <mergeCell ref="W89:Y90"/>
    <mergeCell ref="Z89:AE90"/>
    <mergeCell ref="Q89:V90"/>
    <mergeCell ref="BD91:BF92"/>
    <mergeCell ref="BG85:BL86"/>
    <mergeCell ref="BD87:BF88"/>
    <mergeCell ref="BG87:BL88"/>
    <mergeCell ref="AH89:AM92"/>
    <mergeCell ref="BD89:BF90"/>
    <mergeCell ref="BG89:BL90"/>
    <mergeCell ref="AX87:BC88"/>
    <mergeCell ref="AH85:AM88"/>
    <mergeCell ref="AU89:AW90"/>
    <mergeCell ref="AX89:BC90"/>
    <mergeCell ref="A74:D75"/>
    <mergeCell ref="E74:J75"/>
    <mergeCell ref="K74:N75"/>
    <mergeCell ref="O74:AE75"/>
    <mergeCell ref="N85:P86"/>
    <mergeCell ref="Q85:V86"/>
    <mergeCell ref="W85:Y86"/>
    <mergeCell ref="Z85:AE86"/>
    <mergeCell ref="A85:F88"/>
    <mergeCell ref="N87:P88"/>
    <mergeCell ref="A72:D73"/>
    <mergeCell ref="E72:H73"/>
    <mergeCell ref="I72:AE73"/>
    <mergeCell ref="AH72:AK73"/>
    <mergeCell ref="AL72:AO73"/>
    <mergeCell ref="AP72:BL73"/>
    <mergeCell ref="AU67:AW68"/>
    <mergeCell ref="AX67:BC68"/>
    <mergeCell ref="AH74:AK75"/>
    <mergeCell ref="AL74:AQ75"/>
    <mergeCell ref="BD67:BF68"/>
    <mergeCell ref="BG67:BL68"/>
    <mergeCell ref="AR74:AU75"/>
    <mergeCell ref="AV74:BL75"/>
    <mergeCell ref="BD63:BF64"/>
    <mergeCell ref="BG63:BL64"/>
    <mergeCell ref="N65:P66"/>
    <mergeCell ref="Q65:V66"/>
    <mergeCell ref="W65:Y66"/>
    <mergeCell ref="Z65:AE66"/>
    <mergeCell ref="AU65:AW66"/>
    <mergeCell ref="AX65:BC66"/>
    <mergeCell ref="BD65:BF66"/>
    <mergeCell ref="BG65:BL66"/>
    <mergeCell ref="AU61:AW62"/>
    <mergeCell ref="AX61:BC62"/>
    <mergeCell ref="BD61:BF62"/>
    <mergeCell ref="BG61:BL62"/>
    <mergeCell ref="N63:P64"/>
    <mergeCell ref="Q63:V64"/>
    <mergeCell ref="W63:Y64"/>
    <mergeCell ref="Z63:AE64"/>
    <mergeCell ref="AU63:AW64"/>
    <mergeCell ref="AX63:BC64"/>
    <mergeCell ref="N45:P46"/>
    <mergeCell ref="Q45:V46"/>
    <mergeCell ref="AR50:AU51"/>
    <mergeCell ref="AV50:BL51"/>
    <mergeCell ref="A50:D51"/>
    <mergeCell ref="E50:J51"/>
    <mergeCell ref="K50:N51"/>
    <mergeCell ref="O50:AE51"/>
    <mergeCell ref="AH50:AK51"/>
    <mergeCell ref="AL50:AQ51"/>
    <mergeCell ref="A48:D49"/>
    <mergeCell ref="E48:H49"/>
    <mergeCell ref="I48:AE49"/>
    <mergeCell ref="AH48:AK49"/>
    <mergeCell ref="AL48:AO49"/>
    <mergeCell ref="AP48:BL49"/>
    <mergeCell ref="W45:Y46"/>
    <mergeCell ref="Z45:AE46"/>
    <mergeCell ref="AU45:AW46"/>
    <mergeCell ref="AX45:BC46"/>
    <mergeCell ref="BD41:BF42"/>
    <mergeCell ref="BG41:BL42"/>
    <mergeCell ref="BD43:BF44"/>
    <mergeCell ref="BG43:BL44"/>
    <mergeCell ref="BD45:BF46"/>
    <mergeCell ref="BG45:BL46"/>
    <mergeCell ref="N43:P44"/>
    <mergeCell ref="Q43:V44"/>
    <mergeCell ref="W43:Y44"/>
    <mergeCell ref="Z43:AE44"/>
    <mergeCell ref="AU43:AW44"/>
    <mergeCell ref="AX43:BC44"/>
    <mergeCell ref="N41:P42"/>
    <mergeCell ref="Q41:V42"/>
    <mergeCell ref="W41:Y42"/>
    <mergeCell ref="Z41:AE42"/>
    <mergeCell ref="AU41:AW42"/>
    <mergeCell ref="AX41:BC42"/>
    <mergeCell ref="W39:Y40"/>
    <mergeCell ref="Z39:AE40"/>
    <mergeCell ref="AU39:AW40"/>
    <mergeCell ref="AX39:BC40"/>
    <mergeCell ref="BD39:BF40"/>
    <mergeCell ref="BG39:BL40"/>
    <mergeCell ref="AR28:AU29"/>
    <mergeCell ref="AV28:BL29"/>
    <mergeCell ref="A28:D29"/>
    <mergeCell ref="E28:J29"/>
    <mergeCell ref="K28:N29"/>
    <mergeCell ref="O28:AE29"/>
    <mergeCell ref="AH28:AK29"/>
    <mergeCell ref="AL28:AQ29"/>
    <mergeCell ref="N19:P20"/>
    <mergeCell ref="Q19:V20"/>
    <mergeCell ref="BD21:BF22"/>
    <mergeCell ref="BG21:BL22"/>
    <mergeCell ref="A26:D27"/>
    <mergeCell ref="E26:H27"/>
    <mergeCell ref="I26:AE27"/>
    <mergeCell ref="AH26:AK27"/>
    <mergeCell ref="AL26:AO27"/>
    <mergeCell ref="AP26:BL27"/>
    <mergeCell ref="N21:P22"/>
    <mergeCell ref="Q21:V22"/>
    <mergeCell ref="W21:Y22"/>
    <mergeCell ref="Z21:AE22"/>
    <mergeCell ref="AU21:AW22"/>
    <mergeCell ref="AX21:BC22"/>
    <mergeCell ref="W19:Y20"/>
    <mergeCell ref="Z19:AE20"/>
    <mergeCell ref="AU19:AW20"/>
    <mergeCell ref="AX19:BC20"/>
    <mergeCell ref="BD15:BF16"/>
    <mergeCell ref="BG15:BL16"/>
    <mergeCell ref="BD17:BF18"/>
    <mergeCell ref="BG17:BL18"/>
    <mergeCell ref="BD19:BF20"/>
    <mergeCell ref="BG19:BL20"/>
    <mergeCell ref="N17:P18"/>
    <mergeCell ref="Q17:V18"/>
    <mergeCell ref="W17:Y18"/>
    <mergeCell ref="Z17:AE18"/>
    <mergeCell ref="AU17:AW18"/>
    <mergeCell ref="AX17:BC18"/>
    <mergeCell ref="N15:P16"/>
    <mergeCell ref="Q15:V16"/>
    <mergeCell ref="W15:Y16"/>
    <mergeCell ref="Z15:AE16"/>
    <mergeCell ref="AU15:AW16"/>
    <mergeCell ref="AX15:BC16"/>
    <mergeCell ref="A4:D5"/>
    <mergeCell ref="E4:J5"/>
    <mergeCell ref="K4:N5"/>
    <mergeCell ref="O4:AE5"/>
    <mergeCell ref="AH4:AK5"/>
    <mergeCell ref="AL4:AQ5"/>
    <mergeCell ref="A2:D3"/>
    <mergeCell ref="E2:H3"/>
    <mergeCell ref="I2:AE3"/>
    <mergeCell ref="AH2:AK3"/>
    <mergeCell ref="AL2:AO3"/>
    <mergeCell ref="AP2:BL3"/>
    <mergeCell ref="AR4:AU5"/>
    <mergeCell ref="AV4:BL5"/>
    <mergeCell ref="A6:D8"/>
    <mergeCell ref="E6:AE8"/>
    <mergeCell ref="A15:F18"/>
    <mergeCell ref="A19:F22"/>
    <mergeCell ref="AH6:AK8"/>
    <mergeCell ref="AL6:BL8"/>
    <mergeCell ref="AH15:AM18"/>
    <mergeCell ref="AH19:AM22"/>
    <mergeCell ref="AH30:AK32"/>
    <mergeCell ref="AL30:BL32"/>
    <mergeCell ref="AH39:AM42"/>
    <mergeCell ref="AH43:AM46"/>
    <mergeCell ref="A30:D32"/>
    <mergeCell ref="E30:AE32"/>
    <mergeCell ref="A39:F42"/>
    <mergeCell ref="A43:F46"/>
    <mergeCell ref="N39:P40"/>
    <mergeCell ref="Q39:V40"/>
    <mergeCell ref="A52:D54"/>
    <mergeCell ref="E52:AE54"/>
    <mergeCell ref="AH52:AK54"/>
    <mergeCell ref="AL52:BL54"/>
    <mergeCell ref="A61:F64"/>
    <mergeCell ref="AH61:AM64"/>
    <mergeCell ref="N61:P62"/>
    <mergeCell ref="Q61:V62"/>
    <mergeCell ref="W61:Y62"/>
    <mergeCell ref="Z61:AE62"/>
    <mergeCell ref="A65:F68"/>
    <mergeCell ref="AH65:AM68"/>
    <mergeCell ref="A76:D78"/>
    <mergeCell ref="E76:AE78"/>
    <mergeCell ref="AH76:AK78"/>
    <mergeCell ref="AL76:BL78"/>
    <mergeCell ref="N67:P68"/>
    <mergeCell ref="Q67:V68"/>
    <mergeCell ref="W67:Y68"/>
    <mergeCell ref="Z67:AE68"/>
    <mergeCell ref="A98:D100"/>
    <mergeCell ref="E98:AE100"/>
    <mergeCell ref="AH98:AK100"/>
    <mergeCell ref="AL98:BL100"/>
    <mergeCell ref="AU85:AW86"/>
    <mergeCell ref="AX85:BC86"/>
    <mergeCell ref="Q87:V88"/>
    <mergeCell ref="W87:Y88"/>
    <mergeCell ref="Z87:AE88"/>
    <mergeCell ref="AU87:AW88"/>
    <mergeCell ref="A107:F110"/>
    <mergeCell ref="AH107:AM110"/>
    <mergeCell ref="A111:F114"/>
    <mergeCell ref="AH111:AM114"/>
    <mergeCell ref="A122:D124"/>
    <mergeCell ref="E122:AE124"/>
    <mergeCell ref="AH122:AK124"/>
    <mergeCell ref="AL122:BL124"/>
    <mergeCell ref="N107:P108"/>
    <mergeCell ref="Q107:V108"/>
    <mergeCell ref="A131:F134"/>
    <mergeCell ref="AH131:AM134"/>
    <mergeCell ref="A135:F138"/>
    <mergeCell ref="AH135:AM138"/>
    <mergeCell ref="A144:D146"/>
    <mergeCell ref="E144:AE146"/>
    <mergeCell ref="AH144:AK146"/>
    <mergeCell ref="AL144:BL146"/>
    <mergeCell ref="N131:P132"/>
    <mergeCell ref="Q131:V132"/>
    <mergeCell ref="A153:F156"/>
    <mergeCell ref="AH153:AM156"/>
    <mergeCell ref="A157:F160"/>
    <mergeCell ref="AH157:AM160"/>
    <mergeCell ref="A168:D170"/>
    <mergeCell ref="E168:AE170"/>
    <mergeCell ref="AH168:AK170"/>
    <mergeCell ref="AL168:BL170"/>
    <mergeCell ref="N153:P154"/>
    <mergeCell ref="Q153:V154"/>
    <mergeCell ref="AH214:AK216"/>
    <mergeCell ref="AL214:BL216"/>
    <mergeCell ref="A177:F180"/>
    <mergeCell ref="AH177:AM180"/>
    <mergeCell ref="A181:F184"/>
    <mergeCell ref="AH181:AM184"/>
    <mergeCell ref="A190:D192"/>
    <mergeCell ref="E190:AE192"/>
    <mergeCell ref="AH190:AK192"/>
    <mergeCell ref="AL190:BL192"/>
    <mergeCell ref="A223:F226"/>
    <mergeCell ref="AH223:AM226"/>
    <mergeCell ref="A227:F230"/>
    <mergeCell ref="AH227:AM230"/>
    <mergeCell ref="A199:F202"/>
    <mergeCell ref="AH199:AM202"/>
    <mergeCell ref="A203:F206"/>
    <mergeCell ref="AH203:AM206"/>
    <mergeCell ref="A214:D216"/>
    <mergeCell ref="E214:AE216"/>
  </mergeCells>
  <dataValidations count="1">
    <dataValidation type="list" allowBlank="1" showInputMessage="1" showErrorMessage="1" sqref="I2:AE3 AP2:BL3 AP26:BL27 I26:AE27 I48:AE49 AP48:BL49 AP72:BL73 I72:AE73 I94:AE95 AP94:BL95 AP118:BL119 I118:AE119 I140:AE141 AP140:BL141 AP164:BL165 I164:AE165 I186:AE187 AP186:BL187 AP210:BL211 I210:AE211">
      <formula1>$BR$1:$BR$6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tabColor theme="6" tint="-0.24997000396251678"/>
  </sheetPr>
  <dimension ref="A1:AH61"/>
  <sheetViews>
    <sheetView zoomScalePageLayoutView="0" workbookViewId="0" topLeftCell="A1">
      <selection activeCell="AE2" sqref="AE2"/>
    </sheetView>
  </sheetViews>
  <sheetFormatPr defaultColWidth="9.00390625" defaultRowHeight="13.5"/>
  <cols>
    <col min="1" max="1" width="9.75390625" style="0" bestFit="1" customWidth="1"/>
    <col min="2" max="3" width="11.00390625" style="0" bestFit="1" customWidth="1"/>
    <col min="4" max="4" width="8.50390625" style="0" bestFit="1" customWidth="1"/>
    <col min="5" max="5" width="9.50390625" style="0" bestFit="1" customWidth="1"/>
    <col min="6" max="7" width="13.75390625" style="0" bestFit="1" customWidth="1"/>
    <col min="8" max="8" width="13.00390625" style="0" bestFit="1" customWidth="1"/>
    <col min="9" max="12" width="5.25390625" style="0" bestFit="1" customWidth="1"/>
    <col min="13" max="13" width="13.00390625" style="0" bestFit="1" customWidth="1"/>
    <col min="14" max="14" width="9.875" style="0" bestFit="1" customWidth="1"/>
    <col min="15" max="15" width="20.375" style="0" bestFit="1" customWidth="1"/>
    <col min="16" max="16" width="19.375" style="0" bestFit="1" customWidth="1"/>
    <col min="17" max="17" width="26.25390625" style="0" bestFit="1" customWidth="1"/>
    <col min="18" max="18" width="18.875" style="0" bestFit="1" customWidth="1"/>
    <col min="19" max="19" width="20.375" style="0" bestFit="1" customWidth="1"/>
    <col min="20" max="20" width="19.375" style="0" bestFit="1" customWidth="1"/>
    <col min="21" max="21" width="26.25390625" style="0" bestFit="1" customWidth="1"/>
    <col min="22" max="22" width="18.875" style="0" bestFit="1" customWidth="1"/>
    <col min="23" max="23" width="20.375" style="0" bestFit="1" customWidth="1"/>
    <col min="24" max="24" width="19.375" style="0" bestFit="1" customWidth="1"/>
    <col min="25" max="25" width="26.25390625" style="0" bestFit="1" customWidth="1"/>
    <col min="26" max="26" width="18.875" style="0" bestFit="1" customWidth="1"/>
    <col min="27" max="27" width="20.375" style="0" bestFit="1" customWidth="1"/>
    <col min="28" max="28" width="19.375" style="0" bestFit="1" customWidth="1"/>
    <col min="29" max="29" width="26.25390625" style="0" bestFit="1" customWidth="1"/>
    <col min="30" max="30" width="18.875" style="0" bestFit="1" customWidth="1"/>
    <col min="31" max="31" width="20.375" style="0" bestFit="1" customWidth="1"/>
    <col min="32" max="32" width="19.375" style="0" bestFit="1" customWidth="1"/>
    <col min="33" max="33" width="26.25390625" style="0" bestFit="1" customWidth="1"/>
    <col min="34" max="34" width="18.875" style="0" bestFit="1" customWidth="1"/>
  </cols>
  <sheetData>
    <row r="1" spans="1:34" ht="12.75">
      <c r="A1" t="s">
        <v>184</v>
      </c>
      <c r="B1" t="s">
        <v>185</v>
      </c>
      <c r="C1" t="s">
        <v>186</v>
      </c>
      <c r="D1" t="s">
        <v>187</v>
      </c>
      <c r="E1" t="s">
        <v>188</v>
      </c>
      <c r="F1" t="s">
        <v>189</v>
      </c>
      <c r="G1" t="s">
        <v>190</v>
      </c>
      <c r="H1" t="s">
        <v>191</v>
      </c>
      <c r="I1" t="s">
        <v>192</v>
      </c>
      <c r="J1" t="s">
        <v>3</v>
      </c>
      <c r="K1" t="s">
        <v>193</v>
      </c>
      <c r="L1" t="s">
        <v>194</v>
      </c>
      <c r="M1" t="s">
        <v>195</v>
      </c>
      <c r="N1" t="s">
        <v>196</v>
      </c>
      <c r="O1" t="s">
        <v>197</v>
      </c>
      <c r="P1" t="s">
        <v>198</v>
      </c>
      <c r="Q1" t="s">
        <v>199</v>
      </c>
      <c r="R1" t="s">
        <v>200</v>
      </c>
      <c r="S1" t="s">
        <v>201</v>
      </c>
      <c r="T1" t="s">
        <v>202</v>
      </c>
      <c r="U1" t="s">
        <v>203</v>
      </c>
      <c r="V1" t="s">
        <v>204</v>
      </c>
      <c r="W1" t="s">
        <v>205</v>
      </c>
      <c r="X1" t="s">
        <v>206</v>
      </c>
      <c r="Y1" t="s">
        <v>207</v>
      </c>
      <c r="Z1" t="s">
        <v>208</v>
      </c>
      <c r="AA1" t="s">
        <v>209</v>
      </c>
      <c r="AB1" t="s">
        <v>210</v>
      </c>
      <c r="AC1" t="s">
        <v>211</v>
      </c>
      <c r="AD1" t="s">
        <v>212</v>
      </c>
      <c r="AE1" t="s">
        <v>213</v>
      </c>
      <c r="AF1" t="s">
        <v>214</v>
      </c>
      <c r="AG1" t="s">
        <v>215</v>
      </c>
      <c r="AH1" t="s">
        <v>216</v>
      </c>
    </row>
    <row r="2" spans="1:31" ht="12.75">
      <c r="A2">
        <f>IF('男子申込入力'!AA14="","",'男子申込入力'!AA14)</f>
      </c>
      <c r="B2">
        <f>IF(A2="","",ROUNDDOWN(A2/100,0))</f>
      </c>
      <c r="E2">
        <f>A2</f>
      </c>
      <c r="F2">
        <f>IF(A2="","",'男子申込入力'!AB14)</f>
      </c>
      <c r="G2">
        <f>IF(A2="","",'男子申込入力'!AC14)</f>
      </c>
      <c r="I2">
        <f>IF(A2="","",'男子申込入力'!AL14)</f>
      </c>
      <c r="J2">
        <f>IF(A2="","",'男子申込入力'!AD14)</f>
      </c>
      <c r="K2">
        <f>IF(A2="","",LEFT('男子申込入力'!AK14,4))</f>
      </c>
      <c r="L2">
        <f>IF(A2="","",RIGHT('男子申込入力'!AK14,4))</f>
      </c>
      <c r="O2">
        <f>IF(A2="","",IF('男子申込入力'!AF14="","",'男子申込入力'!AF14))</f>
      </c>
      <c r="S2">
        <f>IF(A2="","",IF('男子申込入力'!AG14="","",'男子申込入力'!AG14))</f>
      </c>
      <c r="W2">
        <f>IF(A2="","",IF('男子申込入力'!AH14="","",'男子申込入力'!AH14))</f>
      </c>
      <c r="AA2">
        <f>IF(A2="","",IF('男子申込入力'!AI14="","",'男子申込入力'!AI14))</f>
      </c>
      <c r="AE2">
        <f>IF(A2="","",IF('男子申込入力'!AJ14="","",'男子申込入力'!AJ14))</f>
      </c>
    </row>
    <row r="3" spans="1:31" ht="12.75">
      <c r="A3">
        <f>IF('男子申込入力'!AA15="","",'男子申込入力'!AA15)</f>
      </c>
      <c r="B3">
        <f aca="true" t="shared" si="0" ref="B3:B61">IF(A3="","",ROUNDDOWN(A3/100,0))</f>
      </c>
      <c r="E3">
        <f aca="true" t="shared" si="1" ref="E3:E61">A3</f>
      </c>
      <c r="F3">
        <f>IF(A3="","",'男子申込入力'!AB15)</f>
      </c>
      <c r="G3">
        <f>IF(A3="","",'男子申込入力'!AC15)</f>
      </c>
      <c r="I3">
        <f>IF(A3="","",'男子申込入力'!AL15)</f>
      </c>
      <c r="J3">
        <f>IF(A3="","",'男子申込入力'!AD15)</f>
      </c>
      <c r="K3">
        <f>IF(A3="","",LEFT('男子申込入力'!AK15,4))</f>
      </c>
      <c r="L3">
        <f>IF(A3="","",RIGHT('男子申込入力'!AK15,4))</f>
      </c>
      <c r="O3">
        <f>IF(A3="","",IF('男子申込入力'!AF15="","",'男子申込入力'!AF15))</f>
      </c>
      <c r="S3">
        <f>IF(A3="","",IF('男子申込入力'!AG15="","",'男子申込入力'!AG15))</f>
      </c>
      <c r="W3">
        <f>IF(A3="","",IF('男子申込入力'!AH15="","",'男子申込入力'!AH15))</f>
      </c>
      <c r="AA3">
        <f>IF(A3="","",IF('男子申込入力'!AI15="","",'男子申込入力'!AI15))</f>
      </c>
      <c r="AE3">
        <f>IF(A3="","",IF('男子申込入力'!AJ15="","",'男子申込入力'!AJ15))</f>
      </c>
    </row>
    <row r="4" spans="1:31" ht="12.75">
      <c r="A4">
        <f>IF('男子申込入力'!AA16="","",'男子申込入力'!AA16)</f>
      </c>
      <c r="B4">
        <f t="shared" si="0"/>
      </c>
      <c r="E4">
        <f t="shared" si="1"/>
      </c>
      <c r="F4">
        <f>IF(A4="","",'男子申込入力'!AB16)</f>
      </c>
      <c r="G4">
        <f>IF(A4="","",'男子申込入力'!AC16)</f>
      </c>
      <c r="I4">
        <f>IF(A4="","",'男子申込入力'!AL16)</f>
      </c>
      <c r="J4">
        <f>IF(A4="","",'男子申込入力'!AD16)</f>
      </c>
      <c r="K4">
        <f>IF(A4="","",LEFT('男子申込入力'!AK16,4))</f>
      </c>
      <c r="L4">
        <f>IF(A4="","",RIGHT('男子申込入力'!AK16,4))</f>
      </c>
      <c r="O4">
        <f>IF(A4="","",IF('男子申込入力'!AF16="","",'男子申込入力'!AF16))</f>
      </c>
      <c r="S4">
        <f>IF(A4="","",IF('男子申込入力'!AG16="","",'男子申込入力'!AG16))</f>
      </c>
      <c r="W4">
        <f>IF(A4="","",IF('男子申込入力'!AH16="","",'男子申込入力'!AH16))</f>
      </c>
      <c r="AA4">
        <f>IF(A4="","",IF('男子申込入力'!AI16="","",'男子申込入力'!AI16))</f>
      </c>
      <c r="AE4">
        <f>IF(A4="","",IF('男子申込入力'!AJ16="","",'男子申込入力'!AJ16))</f>
      </c>
    </row>
    <row r="5" spans="1:31" ht="12.75">
      <c r="A5">
        <f>IF('男子申込入力'!AA17="","",'男子申込入力'!AA17)</f>
      </c>
      <c r="B5">
        <f t="shared" si="0"/>
      </c>
      <c r="E5">
        <f t="shared" si="1"/>
      </c>
      <c r="F5">
        <f>IF(A5="","",'男子申込入力'!AB17)</f>
      </c>
      <c r="G5">
        <f>IF(A5="","",'男子申込入力'!AC17)</f>
      </c>
      <c r="I5">
        <f>IF(A5="","",'男子申込入力'!AL17)</f>
      </c>
      <c r="J5">
        <f>IF(A5="","",'男子申込入力'!AD17)</f>
      </c>
      <c r="K5">
        <f>IF(A5="","",LEFT('男子申込入力'!AK17,4))</f>
      </c>
      <c r="L5">
        <f>IF(A5="","",RIGHT('男子申込入力'!AK17,4))</f>
      </c>
      <c r="O5">
        <f>IF(A5="","",IF('男子申込入力'!AF17="","",'男子申込入力'!AF17))</f>
      </c>
      <c r="S5">
        <f>IF(A5="","",IF('男子申込入力'!AG17="","",'男子申込入力'!AG17))</f>
      </c>
      <c r="W5">
        <f>IF(A5="","",IF('男子申込入力'!AH17="","",'男子申込入力'!AH17))</f>
      </c>
      <c r="AA5">
        <f>IF(A5="","",IF('男子申込入力'!AI17="","",'男子申込入力'!AI17))</f>
      </c>
      <c r="AE5">
        <f>IF(A5="","",IF('男子申込入力'!AJ17="","",'男子申込入力'!AJ17))</f>
      </c>
    </row>
    <row r="6" spans="1:31" ht="12.75">
      <c r="A6">
        <f>IF('男子申込入力'!AA18="","",'男子申込入力'!AA18)</f>
      </c>
      <c r="B6">
        <f t="shared" si="0"/>
      </c>
      <c r="E6">
        <f t="shared" si="1"/>
      </c>
      <c r="F6">
        <f>IF(A6="","",'男子申込入力'!AB18)</f>
      </c>
      <c r="G6">
        <f>IF(A6="","",'男子申込入力'!AC18)</f>
      </c>
      <c r="I6">
        <f>IF(A6="","",'男子申込入力'!AL18)</f>
      </c>
      <c r="J6">
        <f>IF(A6="","",'男子申込入力'!AD18)</f>
      </c>
      <c r="K6">
        <f>IF(A6="","",LEFT('男子申込入力'!AK18,4))</f>
      </c>
      <c r="L6">
        <f>IF(A6="","",RIGHT('男子申込入力'!AK18,4))</f>
      </c>
      <c r="O6">
        <f>IF(A6="","",IF('男子申込入力'!AF18="","",'男子申込入力'!AF18))</f>
      </c>
      <c r="S6">
        <f>IF(A6="","",IF('男子申込入力'!AG18="","",'男子申込入力'!AG18))</f>
      </c>
      <c r="W6">
        <f>IF(A6="","",IF('男子申込入力'!AH18="","",'男子申込入力'!AH18))</f>
      </c>
      <c r="AA6">
        <f>IF(A6="","",IF('男子申込入力'!AI18="","",'男子申込入力'!AI18))</f>
      </c>
      <c r="AE6">
        <f>IF(A6="","",IF('男子申込入力'!AJ18="","",'男子申込入力'!AJ18))</f>
      </c>
    </row>
    <row r="7" spans="1:31" ht="12.75">
      <c r="A7">
        <f>IF('男子申込入力'!AA19="","",'男子申込入力'!AA19)</f>
      </c>
      <c r="B7">
        <f t="shared" si="0"/>
      </c>
      <c r="E7">
        <f t="shared" si="1"/>
      </c>
      <c r="F7">
        <f>IF(A7="","",'男子申込入力'!AB19)</f>
      </c>
      <c r="G7">
        <f>IF(A7="","",'男子申込入力'!AC19)</f>
      </c>
      <c r="I7">
        <f>IF(A7="","",'男子申込入力'!AL19)</f>
      </c>
      <c r="J7">
        <f>IF(A7="","",'男子申込入力'!AD19)</f>
      </c>
      <c r="K7">
        <f>IF(A7="","",LEFT('男子申込入力'!AK19,4))</f>
      </c>
      <c r="L7">
        <f>IF(A7="","",RIGHT('男子申込入力'!AK19,4))</f>
      </c>
      <c r="O7">
        <f>IF(A7="","",IF('男子申込入力'!AF19="","",'男子申込入力'!AF19))</f>
      </c>
      <c r="S7">
        <f>IF(A7="","",IF('男子申込入力'!AG19="","",'男子申込入力'!AG19))</f>
      </c>
      <c r="W7">
        <f>IF(A7="","",IF('男子申込入力'!AH19="","",'男子申込入力'!AH19))</f>
      </c>
      <c r="AA7">
        <f>IF(A7="","",IF('男子申込入力'!AI19="","",'男子申込入力'!AI19))</f>
      </c>
      <c r="AE7">
        <f>IF(A7="","",IF('男子申込入力'!AJ19="","",'男子申込入力'!AJ19))</f>
      </c>
    </row>
    <row r="8" spans="1:31" ht="12.75">
      <c r="A8">
        <f>IF('男子申込入力'!AA20="","",'男子申込入力'!AA20)</f>
      </c>
      <c r="B8">
        <f t="shared" si="0"/>
      </c>
      <c r="E8">
        <f t="shared" si="1"/>
      </c>
      <c r="F8">
        <f>IF(A8="","",'男子申込入力'!AB20)</f>
      </c>
      <c r="G8">
        <f>IF(A8="","",'男子申込入力'!AC20)</f>
      </c>
      <c r="I8">
        <f>IF(A8="","",'男子申込入力'!AL20)</f>
      </c>
      <c r="J8">
        <f>IF(A8="","",'男子申込入力'!AD20)</f>
      </c>
      <c r="K8">
        <f>IF(A8="","",LEFT('男子申込入力'!AK20,4))</f>
      </c>
      <c r="L8">
        <f>IF(A8="","",RIGHT('男子申込入力'!AK20,4))</f>
      </c>
      <c r="O8">
        <f>IF(A8="","",IF('男子申込入力'!AF20="","",'男子申込入力'!AF20))</f>
      </c>
      <c r="S8">
        <f>IF(A8="","",IF('男子申込入力'!AG20="","",'男子申込入力'!AG20))</f>
      </c>
      <c r="W8">
        <f>IF(A8="","",IF('男子申込入力'!AH20="","",'男子申込入力'!AH20))</f>
      </c>
      <c r="AA8">
        <f>IF(A8="","",IF('男子申込入力'!AI20="","",'男子申込入力'!AI20))</f>
      </c>
      <c r="AE8">
        <f>IF(A8="","",IF('男子申込入力'!AJ20="","",'男子申込入力'!AJ20))</f>
      </c>
    </row>
    <row r="9" spans="1:31" ht="12.75">
      <c r="A9">
        <f>IF('男子申込入力'!AA21="","",'男子申込入力'!AA21)</f>
      </c>
      <c r="B9">
        <f t="shared" si="0"/>
      </c>
      <c r="E9">
        <f t="shared" si="1"/>
      </c>
      <c r="F9">
        <f>IF(A9="","",'男子申込入力'!AB21)</f>
      </c>
      <c r="G9">
        <f>IF(A9="","",'男子申込入力'!AC21)</f>
      </c>
      <c r="I9">
        <f>IF(A9="","",'男子申込入力'!AL21)</f>
      </c>
      <c r="J9">
        <f>IF(A9="","",'男子申込入力'!AD21)</f>
      </c>
      <c r="K9">
        <f>IF(A9="","",LEFT('男子申込入力'!AK21,4))</f>
      </c>
      <c r="L9">
        <f>IF(A9="","",RIGHT('男子申込入力'!AK21,4))</f>
      </c>
      <c r="O9">
        <f>IF(A9="","",IF('男子申込入力'!AF21="","",'男子申込入力'!AF21))</f>
      </c>
      <c r="S9">
        <f>IF(A9="","",IF('男子申込入力'!AG21="","",'男子申込入力'!AG21))</f>
      </c>
      <c r="W9">
        <f>IF(A9="","",IF('男子申込入力'!AH21="","",'男子申込入力'!AH21))</f>
      </c>
      <c r="AA9">
        <f>IF(A9="","",IF('男子申込入力'!AI21="","",'男子申込入力'!AI21))</f>
      </c>
      <c r="AE9">
        <f>IF(A9="","",IF('男子申込入力'!AJ21="","",'男子申込入力'!AJ21))</f>
      </c>
    </row>
    <row r="10" spans="1:31" ht="12.75">
      <c r="A10">
        <f>IF('男子申込入力'!AA22="","",'男子申込入力'!AA22)</f>
      </c>
      <c r="B10">
        <f t="shared" si="0"/>
      </c>
      <c r="E10">
        <f t="shared" si="1"/>
      </c>
      <c r="F10">
        <f>IF(A10="","",'男子申込入力'!AB22)</f>
      </c>
      <c r="G10">
        <f>IF(A10="","",'男子申込入力'!AC22)</f>
      </c>
      <c r="I10">
        <f>IF(A10="","",'男子申込入力'!AL22)</f>
      </c>
      <c r="J10">
        <f>IF(A10="","",'男子申込入力'!AD22)</f>
      </c>
      <c r="K10">
        <f>IF(A10="","",LEFT('男子申込入力'!AK22,4))</f>
      </c>
      <c r="L10">
        <f>IF(A10="","",RIGHT('男子申込入力'!AK22,4))</f>
      </c>
      <c r="O10">
        <f>IF(A10="","",IF('男子申込入力'!AF22="","",'男子申込入力'!AF22))</f>
      </c>
      <c r="S10">
        <f>IF(A10="","",IF('男子申込入力'!AG22="","",'男子申込入力'!AG22))</f>
      </c>
      <c r="W10">
        <f>IF(A10="","",IF('男子申込入力'!AH22="","",'男子申込入力'!AH22))</f>
      </c>
      <c r="AA10">
        <f>IF(A10="","",IF('男子申込入力'!AI22="","",'男子申込入力'!AI22))</f>
      </c>
      <c r="AE10">
        <f>IF(A10="","",IF('男子申込入力'!AJ22="","",'男子申込入力'!AJ22))</f>
      </c>
    </row>
    <row r="11" spans="1:31" ht="12.75">
      <c r="A11">
        <f>IF('男子申込入力'!AA23="","",'男子申込入力'!AA23)</f>
      </c>
      <c r="B11">
        <f t="shared" si="0"/>
      </c>
      <c r="E11">
        <f t="shared" si="1"/>
      </c>
      <c r="F11">
        <f>IF(A11="","",'男子申込入力'!AB23)</f>
      </c>
      <c r="G11">
        <f>IF(A11="","",'男子申込入力'!AC23)</f>
      </c>
      <c r="I11">
        <f>IF(A11="","",'男子申込入力'!AL23)</f>
      </c>
      <c r="J11">
        <f>IF(A11="","",'男子申込入力'!AD23)</f>
      </c>
      <c r="K11">
        <f>IF(A11="","",LEFT('男子申込入力'!AK23,4))</f>
      </c>
      <c r="L11">
        <f>IF(A11="","",RIGHT('男子申込入力'!AK23,4))</f>
      </c>
      <c r="O11">
        <f>IF(A11="","",IF('男子申込入力'!AF23="","",'男子申込入力'!AF23))</f>
      </c>
      <c r="S11">
        <f>IF(A11="","",IF('男子申込入力'!AG23="","",'男子申込入力'!AG23))</f>
      </c>
      <c r="W11">
        <f>IF(A11="","",IF('男子申込入力'!AH23="","",'男子申込入力'!AH23))</f>
      </c>
      <c r="AA11">
        <f>IF(A11="","",IF('男子申込入力'!AI23="","",'男子申込入力'!AI23))</f>
      </c>
      <c r="AE11">
        <f>IF(A11="","",IF('男子申込入力'!AJ23="","",'男子申込入力'!AJ23))</f>
      </c>
    </row>
    <row r="12" spans="1:31" ht="12.75">
      <c r="A12">
        <f>IF('男子申込入力'!AA24="","",'男子申込入力'!AA24)</f>
      </c>
      <c r="B12">
        <f t="shared" si="0"/>
      </c>
      <c r="E12">
        <f t="shared" si="1"/>
      </c>
      <c r="F12">
        <f>IF(A12="","",'男子申込入力'!AB24)</f>
      </c>
      <c r="G12">
        <f>IF(A12="","",'男子申込入力'!AC24)</f>
      </c>
      <c r="I12">
        <f>IF(A12="","",'男子申込入力'!AL24)</f>
      </c>
      <c r="J12">
        <f>IF(A12="","",'男子申込入力'!AD24)</f>
      </c>
      <c r="K12">
        <f>IF(A12="","",LEFT('男子申込入力'!AK24,4))</f>
      </c>
      <c r="L12">
        <f>IF(A12="","",RIGHT('男子申込入力'!AK24,4))</f>
      </c>
      <c r="O12">
        <f>IF(A12="","",IF('男子申込入力'!AF24="","",'男子申込入力'!AF24))</f>
      </c>
      <c r="S12">
        <f>IF(A12="","",IF('男子申込入力'!AG24="","",'男子申込入力'!AG24))</f>
      </c>
      <c r="W12">
        <f>IF(A12="","",IF('男子申込入力'!AH24="","",'男子申込入力'!AH24))</f>
      </c>
      <c r="AA12">
        <f>IF(A12="","",IF('男子申込入力'!AI24="","",'男子申込入力'!AI24))</f>
      </c>
      <c r="AE12">
        <f>IF(A12="","",IF('男子申込入力'!AJ24="","",'男子申込入力'!AJ24))</f>
      </c>
    </row>
    <row r="13" spans="1:31" ht="12.75">
      <c r="A13">
        <f>IF('男子申込入力'!AA25="","",'男子申込入力'!AA25)</f>
      </c>
      <c r="B13">
        <f t="shared" si="0"/>
      </c>
      <c r="E13">
        <f t="shared" si="1"/>
      </c>
      <c r="F13">
        <f>IF(A13="","",'男子申込入力'!AB25)</f>
      </c>
      <c r="G13">
        <f>IF(A13="","",'男子申込入力'!AC25)</f>
      </c>
      <c r="I13">
        <f>IF(A13="","",'男子申込入力'!AL25)</f>
      </c>
      <c r="J13">
        <f>IF(A13="","",'男子申込入力'!AD25)</f>
      </c>
      <c r="K13">
        <f>IF(A13="","",LEFT('男子申込入力'!AK25,4))</f>
      </c>
      <c r="L13">
        <f>IF(A13="","",RIGHT('男子申込入力'!AK25,4))</f>
      </c>
      <c r="O13">
        <f>IF(A13="","",IF('男子申込入力'!AF25="","",'男子申込入力'!AF25))</f>
      </c>
      <c r="S13">
        <f>IF(A13="","",IF('男子申込入力'!AG25="","",'男子申込入力'!AG25))</f>
      </c>
      <c r="W13">
        <f>IF(A13="","",IF('男子申込入力'!AH25="","",'男子申込入力'!AH25))</f>
      </c>
      <c r="AA13">
        <f>IF(A13="","",IF('男子申込入力'!AI25="","",'男子申込入力'!AI25))</f>
      </c>
      <c r="AE13">
        <f>IF(A13="","",IF('男子申込入力'!AJ25="","",'男子申込入力'!AJ25))</f>
      </c>
    </row>
    <row r="14" spans="1:31" ht="12.75">
      <c r="A14">
        <f>IF('男子申込入力'!AA26="","",'男子申込入力'!AA26)</f>
      </c>
      <c r="B14">
        <f t="shared" si="0"/>
      </c>
      <c r="E14">
        <f t="shared" si="1"/>
      </c>
      <c r="F14">
        <f>IF(A14="","",'男子申込入力'!AB26)</f>
      </c>
      <c r="G14">
        <f>IF(A14="","",'男子申込入力'!AC26)</f>
      </c>
      <c r="I14">
        <f>IF(A14="","",'男子申込入力'!AL26)</f>
      </c>
      <c r="J14">
        <f>IF(A14="","",'男子申込入力'!AD26)</f>
      </c>
      <c r="K14">
        <f>IF(A14="","",LEFT('男子申込入力'!AK26,4))</f>
      </c>
      <c r="L14">
        <f>IF(A14="","",RIGHT('男子申込入力'!AK26,4))</f>
      </c>
      <c r="O14">
        <f>IF(A14="","",IF('男子申込入力'!AF26="","",'男子申込入力'!AF26))</f>
      </c>
      <c r="S14">
        <f>IF(A14="","",IF('男子申込入力'!AG26="","",'男子申込入力'!AG26))</f>
      </c>
      <c r="W14">
        <f>IF(A14="","",IF('男子申込入力'!AH26="","",'男子申込入力'!AH26))</f>
      </c>
      <c r="AA14">
        <f>IF(A14="","",IF('男子申込入力'!AI26="","",'男子申込入力'!AI26))</f>
      </c>
      <c r="AE14">
        <f>IF(A14="","",IF('男子申込入力'!AJ26="","",'男子申込入力'!AJ26))</f>
      </c>
    </row>
    <row r="15" spans="1:31" ht="12.75">
      <c r="A15">
        <f>IF('男子申込入力'!AA27="","",'男子申込入力'!AA27)</f>
      </c>
      <c r="B15">
        <f t="shared" si="0"/>
      </c>
      <c r="E15">
        <f t="shared" si="1"/>
      </c>
      <c r="F15">
        <f>IF(A15="","",'男子申込入力'!AB27)</f>
      </c>
      <c r="G15">
        <f>IF(A15="","",'男子申込入力'!AC27)</f>
      </c>
      <c r="I15">
        <f>IF(A15="","",'男子申込入力'!AL27)</f>
      </c>
      <c r="J15">
        <f>IF(A15="","",'男子申込入力'!AD27)</f>
      </c>
      <c r="K15">
        <f>IF(A15="","",LEFT('男子申込入力'!AK27,4))</f>
      </c>
      <c r="L15">
        <f>IF(A15="","",RIGHT('男子申込入力'!AK27,4))</f>
      </c>
      <c r="O15">
        <f>IF(A15="","",IF('男子申込入力'!AF27="","",'男子申込入力'!AF27))</f>
      </c>
      <c r="S15">
        <f>IF(A15="","",IF('男子申込入力'!AG27="","",'男子申込入力'!AG27))</f>
      </c>
      <c r="W15">
        <f>IF(A15="","",IF('男子申込入力'!AH27="","",'男子申込入力'!AH27))</f>
      </c>
      <c r="AA15">
        <f>IF(A15="","",IF('男子申込入力'!AI27="","",'男子申込入力'!AI27))</f>
      </c>
      <c r="AE15">
        <f>IF(A15="","",IF('男子申込入力'!AJ27="","",'男子申込入力'!AJ27))</f>
      </c>
    </row>
    <row r="16" spans="1:31" ht="12.75">
      <c r="A16">
        <f>IF('男子申込入力'!AA28="","",'男子申込入力'!AA28)</f>
      </c>
      <c r="B16">
        <f t="shared" si="0"/>
      </c>
      <c r="E16">
        <f t="shared" si="1"/>
      </c>
      <c r="F16">
        <f>IF(A16="","",'男子申込入力'!AB28)</f>
      </c>
      <c r="G16">
        <f>IF(A16="","",'男子申込入力'!AC28)</f>
      </c>
      <c r="I16">
        <f>IF(A16="","",'男子申込入力'!AL28)</f>
      </c>
      <c r="J16">
        <f>IF(A16="","",'男子申込入力'!AD28)</f>
      </c>
      <c r="K16">
        <f>IF(A16="","",LEFT('男子申込入力'!AK28,4))</f>
      </c>
      <c r="L16">
        <f>IF(A16="","",RIGHT('男子申込入力'!AK28,4))</f>
      </c>
      <c r="O16">
        <f>IF(A16="","",IF('男子申込入力'!AF28="","",'男子申込入力'!AF28))</f>
      </c>
      <c r="S16">
        <f>IF(A16="","",IF('男子申込入力'!AG28="","",'男子申込入力'!AG28))</f>
      </c>
      <c r="W16">
        <f>IF(A16="","",IF('男子申込入力'!AH28="","",'男子申込入力'!AH28))</f>
      </c>
      <c r="AA16">
        <f>IF(A16="","",IF('男子申込入力'!AI28="","",'男子申込入力'!AI28))</f>
      </c>
      <c r="AE16">
        <f>IF(A16="","",IF('男子申込入力'!AJ28="","",'男子申込入力'!AJ28))</f>
      </c>
    </row>
    <row r="17" spans="1:31" ht="12.75">
      <c r="A17">
        <f>IF('男子申込入力'!AA29="","",'男子申込入力'!AA29)</f>
      </c>
      <c r="B17">
        <f t="shared" si="0"/>
      </c>
      <c r="E17">
        <f t="shared" si="1"/>
      </c>
      <c r="F17">
        <f>IF(A17="","",'男子申込入力'!AB29)</f>
      </c>
      <c r="G17">
        <f>IF(A17="","",'男子申込入力'!AC29)</f>
      </c>
      <c r="I17">
        <f>IF(A17="","",'男子申込入力'!AL29)</f>
      </c>
      <c r="J17">
        <f>IF(A17="","",'男子申込入力'!AD29)</f>
      </c>
      <c r="K17">
        <f>IF(A17="","",LEFT('男子申込入力'!AK29,4))</f>
      </c>
      <c r="L17">
        <f>IF(A17="","",RIGHT('男子申込入力'!AK29,4))</f>
      </c>
      <c r="O17">
        <f>IF(A17="","",IF('男子申込入力'!AF29="","",'男子申込入力'!AF29))</f>
      </c>
      <c r="S17">
        <f>IF(A17="","",IF('男子申込入力'!AG29="","",'男子申込入力'!AG29))</f>
      </c>
      <c r="W17">
        <f>IF(A17="","",IF('男子申込入力'!AH29="","",'男子申込入力'!AH29))</f>
      </c>
      <c r="AA17">
        <f>IF(A17="","",IF('男子申込入力'!AI29="","",'男子申込入力'!AI29))</f>
      </c>
      <c r="AE17">
        <f>IF(A17="","",IF('男子申込入力'!AJ29="","",'男子申込入力'!AJ29))</f>
      </c>
    </row>
    <row r="18" spans="1:31" ht="12.75">
      <c r="A18">
        <f>IF('男子申込入力'!AA30="","",'男子申込入力'!AA30)</f>
      </c>
      <c r="B18">
        <f t="shared" si="0"/>
      </c>
      <c r="E18">
        <f t="shared" si="1"/>
      </c>
      <c r="F18">
        <f>IF(A18="","",'男子申込入力'!AB30)</f>
      </c>
      <c r="G18">
        <f>IF(A18="","",'男子申込入力'!AC30)</f>
      </c>
      <c r="I18">
        <f>IF(A18="","",'男子申込入力'!AL30)</f>
      </c>
      <c r="J18">
        <f>IF(A18="","",'男子申込入力'!AD30)</f>
      </c>
      <c r="K18">
        <f>IF(A18="","",LEFT('男子申込入力'!AK30,4))</f>
      </c>
      <c r="L18">
        <f>IF(A18="","",RIGHT('男子申込入力'!AK30,4))</f>
      </c>
      <c r="O18">
        <f>IF(A18="","",IF('男子申込入力'!AF30="","",'男子申込入力'!AF30))</f>
      </c>
      <c r="S18">
        <f>IF(A18="","",IF('男子申込入力'!AG30="","",'男子申込入力'!AG30))</f>
      </c>
      <c r="W18">
        <f>IF(A18="","",IF('男子申込入力'!AH30="","",'男子申込入力'!AH30))</f>
      </c>
      <c r="AA18">
        <f>IF(A18="","",IF('男子申込入力'!AI30="","",'男子申込入力'!AI30))</f>
      </c>
      <c r="AE18">
        <f>IF(A18="","",IF('男子申込入力'!AJ30="","",'男子申込入力'!AJ30))</f>
      </c>
    </row>
    <row r="19" spans="1:31" ht="12.75">
      <c r="A19">
        <f>IF('男子申込入力'!AA31="","",'男子申込入力'!AA31)</f>
      </c>
      <c r="B19">
        <f t="shared" si="0"/>
      </c>
      <c r="E19">
        <f t="shared" si="1"/>
      </c>
      <c r="F19">
        <f>IF(A19="","",'男子申込入力'!AB31)</f>
      </c>
      <c r="G19">
        <f>IF(A19="","",'男子申込入力'!AC31)</f>
      </c>
      <c r="I19">
        <f>IF(A19="","",'男子申込入力'!AL31)</f>
      </c>
      <c r="J19">
        <f>IF(A19="","",'男子申込入力'!AD31)</f>
      </c>
      <c r="K19">
        <f>IF(A19="","",LEFT('男子申込入力'!AK31,4))</f>
      </c>
      <c r="L19">
        <f>IF(A19="","",RIGHT('男子申込入力'!AK31,4))</f>
      </c>
      <c r="O19">
        <f>IF(A19="","",IF('男子申込入力'!AF31="","",'男子申込入力'!AF31))</f>
      </c>
      <c r="S19">
        <f>IF(A19="","",IF('男子申込入力'!AG31="","",'男子申込入力'!AG31))</f>
      </c>
      <c r="W19">
        <f>IF(A19="","",IF('男子申込入力'!AH31="","",'男子申込入力'!AH31))</f>
      </c>
      <c r="AA19">
        <f>IF(A19="","",IF('男子申込入力'!AI31="","",'男子申込入力'!AI31))</f>
      </c>
      <c r="AE19">
        <f>IF(A19="","",IF('男子申込入力'!AJ31="","",'男子申込入力'!AJ31))</f>
      </c>
    </row>
    <row r="20" spans="1:31" ht="12.75">
      <c r="A20">
        <f>IF('男子申込入力'!AA32="","",'男子申込入力'!AA32)</f>
      </c>
      <c r="B20">
        <f t="shared" si="0"/>
      </c>
      <c r="E20">
        <f t="shared" si="1"/>
      </c>
      <c r="F20">
        <f>IF(A20="","",'男子申込入力'!AB32)</f>
      </c>
      <c r="G20">
        <f>IF(A20="","",'男子申込入力'!AC32)</f>
      </c>
      <c r="I20">
        <f>IF(A20="","",'男子申込入力'!AL32)</f>
      </c>
      <c r="J20">
        <f>IF(A20="","",'男子申込入力'!AD32)</f>
      </c>
      <c r="K20">
        <f>IF(A20="","",LEFT('男子申込入力'!AK32,4))</f>
      </c>
      <c r="L20">
        <f>IF(A20="","",RIGHT('男子申込入力'!AK32,4))</f>
      </c>
      <c r="O20">
        <f>IF(A20="","",IF('男子申込入力'!AF32="","",'男子申込入力'!AF32))</f>
      </c>
      <c r="S20">
        <f>IF(A20="","",IF('男子申込入力'!AG32="","",'男子申込入力'!AG32))</f>
      </c>
      <c r="W20">
        <f>IF(A20="","",IF('男子申込入力'!AH32="","",'男子申込入力'!AH32))</f>
      </c>
      <c r="AA20">
        <f>IF(A20="","",IF('男子申込入力'!AI32="","",'男子申込入力'!AI32))</f>
      </c>
      <c r="AE20">
        <f>IF(A20="","",IF('男子申込入力'!AJ32="","",'男子申込入力'!AJ32))</f>
      </c>
    </row>
    <row r="21" spans="1:31" ht="12.75">
      <c r="A21">
        <f>IF('男子申込入力'!AA33="","",'男子申込入力'!AA33)</f>
      </c>
      <c r="B21">
        <f t="shared" si="0"/>
      </c>
      <c r="E21">
        <f t="shared" si="1"/>
      </c>
      <c r="F21">
        <f>IF(A21="","",'男子申込入力'!AB33)</f>
      </c>
      <c r="G21">
        <f>IF(A21="","",'男子申込入力'!AC33)</f>
      </c>
      <c r="I21">
        <f>IF(A21="","",'男子申込入力'!AL33)</f>
      </c>
      <c r="J21">
        <f>IF(A21="","",'男子申込入力'!AD33)</f>
      </c>
      <c r="K21">
        <f>IF(A21="","",LEFT('男子申込入力'!AK33,4))</f>
      </c>
      <c r="L21">
        <f>IF(A21="","",RIGHT('男子申込入力'!AK33,4))</f>
      </c>
      <c r="O21">
        <f>IF(A21="","",IF('男子申込入力'!AF33="","",'男子申込入力'!AF33))</f>
      </c>
      <c r="S21">
        <f>IF(A21="","",IF('男子申込入力'!AG33="","",'男子申込入力'!AG33))</f>
      </c>
      <c r="W21">
        <f>IF(A21="","",IF('男子申込入力'!AH33="","",'男子申込入力'!AH33))</f>
      </c>
      <c r="AA21">
        <f>IF(A21="","",IF('男子申込入力'!AI33="","",'男子申込入力'!AI33))</f>
      </c>
      <c r="AE21">
        <f>IF(A21="","",IF('男子申込入力'!AJ33="","",'男子申込入力'!AJ33))</f>
      </c>
    </row>
    <row r="22" spans="1:31" ht="12.75">
      <c r="A22">
        <f>IF('男子申込入力'!AA34="","",'男子申込入力'!AA34)</f>
      </c>
      <c r="B22">
        <f t="shared" si="0"/>
      </c>
      <c r="E22">
        <f t="shared" si="1"/>
      </c>
      <c r="F22">
        <f>IF(A22="","",'男子申込入力'!AB34)</f>
      </c>
      <c r="G22">
        <f>IF(A22="","",'男子申込入力'!AC34)</f>
      </c>
      <c r="I22">
        <f>IF(A22="","",'男子申込入力'!AL34)</f>
      </c>
      <c r="J22">
        <f>IF(A22="","",'男子申込入力'!AD34)</f>
      </c>
      <c r="K22">
        <f>IF(A22="","",LEFT('男子申込入力'!AK34,4))</f>
      </c>
      <c r="L22">
        <f>IF(A22="","",RIGHT('男子申込入力'!AK34,4))</f>
      </c>
      <c r="O22">
        <f>IF(A22="","",IF('男子申込入力'!AF34="","",'男子申込入力'!AF34))</f>
      </c>
      <c r="S22">
        <f>IF(A22="","",IF('男子申込入力'!AG34="","",'男子申込入力'!AG34))</f>
      </c>
      <c r="W22">
        <f>IF(A22="","",IF('男子申込入力'!AH34="","",'男子申込入力'!AH34))</f>
      </c>
      <c r="AA22">
        <f>IF(A22="","",IF('男子申込入力'!AI34="","",'男子申込入力'!AI34))</f>
      </c>
      <c r="AE22">
        <f>IF(A22="","",IF('男子申込入力'!AJ34="","",'男子申込入力'!AJ34))</f>
      </c>
    </row>
    <row r="23" spans="1:31" ht="12.75">
      <c r="A23">
        <f>IF('男子申込入力'!AA35="","",'男子申込入力'!AA35)</f>
      </c>
      <c r="B23">
        <f t="shared" si="0"/>
      </c>
      <c r="E23">
        <f t="shared" si="1"/>
      </c>
      <c r="F23">
        <f>IF(A23="","",'男子申込入力'!AB35)</f>
      </c>
      <c r="G23">
        <f>IF(A23="","",'男子申込入力'!AC35)</f>
      </c>
      <c r="I23">
        <f>IF(A23="","",'男子申込入力'!AL35)</f>
      </c>
      <c r="J23">
        <f>IF(A23="","",'男子申込入力'!AD35)</f>
      </c>
      <c r="K23">
        <f>IF(A23="","",LEFT('男子申込入力'!AK35,4))</f>
      </c>
      <c r="L23">
        <f>IF(A23="","",RIGHT('男子申込入力'!AK35,4))</f>
      </c>
      <c r="O23">
        <f>IF(A23="","",IF('男子申込入力'!AF35="","",'男子申込入力'!AF35))</f>
      </c>
      <c r="S23">
        <f>IF(A23="","",IF('男子申込入力'!AG35="","",'男子申込入力'!AG35))</f>
      </c>
      <c r="W23">
        <f>IF(A23="","",IF('男子申込入力'!AH35="","",'男子申込入力'!AH35))</f>
      </c>
      <c r="AA23">
        <f>IF(A23="","",IF('男子申込入力'!AI35="","",'男子申込入力'!AI35))</f>
      </c>
      <c r="AE23">
        <f>IF(A23="","",IF('男子申込入力'!AJ35="","",'男子申込入力'!AJ35))</f>
      </c>
    </row>
    <row r="24" spans="1:31" ht="12.75">
      <c r="A24">
        <f>IF('男子申込入力'!AA36="","",'男子申込入力'!AA36)</f>
      </c>
      <c r="B24">
        <f t="shared" si="0"/>
      </c>
      <c r="E24">
        <f t="shared" si="1"/>
      </c>
      <c r="F24">
        <f>IF(A24="","",'男子申込入力'!AB36)</f>
      </c>
      <c r="G24">
        <f>IF(A24="","",'男子申込入力'!AC36)</f>
      </c>
      <c r="I24">
        <f>IF(A24="","",'男子申込入力'!AL36)</f>
      </c>
      <c r="J24">
        <f>IF(A24="","",'男子申込入力'!AD36)</f>
      </c>
      <c r="K24">
        <f>IF(A24="","",LEFT('男子申込入力'!AK36,4))</f>
      </c>
      <c r="L24">
        <f>IF(A24="","",RIGHT('男子申込入力'!AK36,4))</f>
      </c>
      <c r="O24">
        <f>IF(A24="","",IF('男子申込入力'!AF36="","",'男子申込入力'!AF36))</f>
      </c>
      <c r="S24">
        <f>IF(A24="","",IF('男子申込入力'!AG36="","",'男子申込入力'!AG36))</f>
      </c>
      <c r="W24">
        <f>IF(A24="","",IF('男子申込入力'!AH36="","",'男子申込入力'!AH36))</f>
      </c>
      <c r="AA24">
        <f>IF(A24="","",IF('男子申込入力'!AI36="","",'男子申込入力'!AI36))</f>
      </c>
      <c r="AE24">
        <f>IF(A24="","",IF('男子申込入力'!AJ36="","",'男子申込入力'!AJ36))</f>
      </c>
    </row>
    <row r="25" spans="1:31" ht="12.75">
      <c r="A25">
        <f>IF('男子申込入力'!AA37="","",'男子申込入力'!AA37)</f>
      </c>
      <c r="B25">
        <f t="shared" si="0"/>
      </c>
      <c r="E25">
        <f t="shared" si="1"/>
      </c>
      <c r="F25">
        <f>IF(A25="","",'男子申込入力'!AB37)</f>
      </c>
      <c r="G25">
        <f>IF(A25="","",'男子申込入力'!AC37)</f>
      </c>
      <c r="I25">
        <f>IF(A25="","",'男子申込入力'!AL37)</f>
      </c>
      <c r="J25">
        <f>IF(A25="","",'男子申込入力'!AD37)</f>
      </c>
      <c r="K25">
        <f>IF(A25="","",LEFT('男子申込入力'!AK37,4))</f>
      </c>
      <c r="L25">
        <f>IF(A25="","",RIGHT('男子申込入力'!AK37,4))</f>
      </c>
      <c r="O25">
        <f>IF(A25="","",IF('男子申込入力'!AF37="","",'男子申込入力'!AF37))</f>
      </c>
      <c r="S25">
        <f>IF(A25="","",IF('男子申込入力'!AG37="","",'男子申込入力'!AG37))</f>
      </c>
      <c r="W25">
        <f>IF(A25="","",IF('男子申込入力'!AH37="","",'男子申込入力'!AH37))</f>
      </c>
      <c r="AA25">
        <f>IF(A25="","",IF('男子申込入力'!AI37="","",'男子申込入力'!AI37))</f>
      </c>
      <c r="AE25">
        <f>IF(A25="","",IF('男子申込入力'!AJ37="","",'男子申込入力'!AJ37))</f>
      </c>
    </row>
    <row r="26" spans="1:31" ht="12.75">
      <c r="A26">
        <f>IF('男子申込入力'!AA38="","",'男子申込入力'!AA38)</f>
      </c>
      <c r="B26">
        <f t="shared" si="0"/>
      </c>
      <c r="E26">
        <f t="shared" si="1"/>
      </c>
      <c r="F26">
        <f>IF(A26="","",'男子申込入力'!AB38)</f>
      </c>
      <c r="G26">
        <f>IF(A26="","",'男子申込入力'!AC38)</f>
      </c>
      <c r="I26">
        <f>IF(A26="","",'男子申込入力'!AL38)</f>
      </c>
      <c r="J26">
        <f>IF(A26="","",'男子申込入力'!AD38)</f>
      </c>
      <c r="K26">
        <f>IF(A26="","",LEFT('男子申込入力'!AK38,4))</f>
      </c>
      <c r="L26">
        <f>IF(A26="","",RIGHT('男子申込入力'!AK38,4))</f>
      </c>
      <c r="O26">
        <f>IF(A26="","",IF('男子申込入力'!AF38="","",'男子申込入力'!AF38))</f>
      </c>
      <c r="S26">
        <f>IF(A26="","",IF('男子申込入力'!AG38="","",'男子申込入力'!AG38))</f>
      </c>
      <c r="W26">
        <f>IF(A26="","",IF('男子申込入力'!AH38="","",'男子申込入力'!AH38))</f>
      </c>
      <c r="AA26">
        <f>IF(A26="","",IF('男子申込入力'!AI38="","",'男子申込入力'!AI38))</f>
      </c>
      <c r="AE26">
        <f>IF(A26="","",IF('男子申込入力'!AJ38="","",'男子申込入力'!AJ38))</f>
      </c>
    </row>
    <row r="27" spans="1:31" ht="12.75">
      <c r="A27">
        <f>IF('男子申込入力'!AA39="","",'男子申込入力'!AA39)</f>
      </c>
      <c r="B27">
        <f t="shared" si="0"/>
      </c>
      <c r="E27">
        <f t="shared" si="1"/>
      </c>
      <c r="F27">
        <f>IF(A27="","",'男子申込入力'!AB39)</f>
      </c>
      <c r="G27">
        <f>IF(A27="","",'男子申込入力'!AC39)</f>
      </c>
      <c r="I27">
        <f>IF(A27="","",'男子申込入力'!AL39)</f>
      </c>
      <c r="J27">
        <f>IF(A27="","",'男子申込入力'!AD39)</f>
      </c>
      <c r="K27">
        <f>IF(A27="","",LEFT('男子申込入力'!AK39,4))</f>
      </c>
      <c r="L27">
        <f>IF(A27="","",RIGHT('男子申込入力'!AK39,4))</f>
      </c>
      <c r="O27">
        <f>IF(A27="","",IF('男子申込入力'!AF39="","",'男子申込入力'!AF39))</f>
      </c>
      <c r="S27">
        <f>IF(A27="","",IF('男子申込入力'!AG39="","",'男子申込入力'!AG39))</f>
      </c>
      <c r="W27">
        <f>IF(A27="","",IF('男子申込入力'!AH39="","",'男子申込入力'!AH39))</f>
      </c>
      <c r="AA27">
        <f>IF(A27="","",IF('男子申込入力'!AI39="","",'男子申込入力'!AI39))</f>
      </c>
      <c r="AE27">
        <f>IF(A27="","",IF('男子申込入力'!AJ39="","",'男子申込入力'!AJ39))</f>
      </c>
    </row>
    <row r="28" spans="1:31" ht="12.75">
      <c r="A28">
        <f>IF('男子申込入力'!AA40="","",'男子申込入力'!AA40)</f>
      </c>
      <c r="B28">
        <f t="shared" si="0"/>
      </c>
      <c r="E28">
        <f t="shared" si="1"/>
      </c>
      <c r="F28">
        <f>IF(A28="","",'男子申込入力'!AB40)</f>
      </c>
      <c r="G28">
        <f>IF(A28="","",'男子申込入力'!AC40)</f>
      </c>
      <c r="I28">
        <f>IF(A28="","",'男子申込入力'!AL40)</f>
      </c>
      <c r="J28">
        <f>IF(A28="","",'男子申込入力'!AD40)</f>
      </c>
      <c r="K28">
        <f>IF(A28="","",LEFT('男子申込入力'!AK40,4))</f>
      </c>
      <c r="L28">
        <f>IF(A28="","",RIGHT('男子申込入力'!AK40,4))</f>
      </c>
      <c r="O28">
        <f>IF(A28="","",IF('男子申込入力'!AF40="","",'男子申込入力'!AF40))</f>
      </c>
      <c r="S28">
        <f>IF(A28="","",IF('男子申込入力'!AG40="","",'男子申込入力'!AG40))</f>
      </c>
      <c r="W28">
        <f>IF(A28="","",IF('男子申込入力'!AH40="","",'男子申込入力'!AH40))</f>
      </c>
      <c r="AA28">
        <f>IF(A28="","",IF('男子申込入力'!AI40="","",'男子申込入力'!AI40))</f>
      </c>
      <c r="AE28">
        <f>IF(A28="","",IF('男子申込入力'!AJ40="","",'男子申込入力'!AJ40))</f>
      </c>
    </row>
    <row r="29" spans="1:31" ht="12.75">
      <c r="A29">
        <f>IF('男子申込入力'!AA41="","",'男子申込入力'!AA41)</f>
      </c>
      <c r="B29">
        <f t="shared" si="0"/>
      </c>
      <c r="E29">
        <f t="shared" si="1"/>
      </c>
      <c r="F29">
        <f>IF(A29="","",'男子申込入力'!AB41)</f>
      </c>
      <c r="G29">
        <f>IF(A29="","",'男子申込入力'!AC41)</f>
      </c>
      <c r="I29">
        <f>IF(A29="","",'男子申込入力'!AL41)</f>
      </c>
      <c r="J29">
        <f>IF(A29="","",'男子申込入力'!AD41)</f>
      </c>
      <c r="K29">
        <f>IF(A29="","",LEFT('男子申込入力'!AK41,4))</f>
      </c>
      <c r="L29">
        <f>IF(A29="","",RIGHT('男子申込入力'!AK41,4))</f>
      </c>
      <c r="O29">
        <f>IF(A29="","",IF('男子申込入力'!AF41="","",'男子申込入力'!AF41))</f>
      </c>
      <c r="S29">
        <f>IF(A29="","",IF('男子申込入力'!AG41="","",'男子申込入力'!AG41))</f>
      </c>
      <c r="W29">
        <f>IF(A29="","",IF('男子申込入力'!AH41="","",'男子申込入力'!AH41))</f>
      </c>
      <c r="AA29">
        <f>IF(A29="","",IF('男子申込入力'!AI41="","",'男子申込入力'!AI41))</f>
      </c>
      <c r="AE29">
        <f>IF(A29="","",IF('男子申込入力'!AJ41="","",'男子申込入力'!AJ41))</f>
      </c>
    </row>
    <row r="30" spans="1:31" ht="12.75">
      <c r="A30">
        <f>IF('男子申込入力'!AA42="","",'男子申込入力'!AA42)</f>
      </c>
      <c r="B30">
        <f t="shared" si="0"/>
      </c>
      <c r="E30">
        <f t="shared" si="1"/>
      </c>
      <c r="F30">
        <f>IF(A30="","",'男子申込入力'!AB42)</f>
      </c>
      <c r="G30">
        <f>IF(A30="","",'男子申込入力'!AC42)</f>
      </c>
      <c r="I30">
        <f>IF(A30="","",'男子申込入力'!AL42)</f>
      </c>
      <c r="J30">
        <f>IF(A30="","",'男子申込入力'!AD42)</f>
      </c>
      <c r="K30">
        <f>IF(A30="","",LEFT('男子申込入力'!AK42,4))</f>
      </c>
      <c r="L30">
        <f>IF(A30="","",RIGHT('男子申込入力'!AK42,4))</f>
      </c>
      <c r="O30">
        <f>IF(A30="","",IF('男子申込入力'!AF42="","",'男子申込入力'!AF42))</f>
      </c>
      <c r="S30">
        <f>IF(A30="","",IF('男子申込入力'!AG42="","",'男子申込入力'!AG42))</f>
      </c>
      <c r="W30">
        <f>IF(A30="","",IF('男子申込入力'!AH42="","",'男子申込入力'!AH42))</f>
      </c>
      <c r="AA30">
        <f>IF(A30="","",IF('男子申込入力'!AI42="","",'男子申込入力'!AI42))</f>
      </c>
      <c r="AE30">
        <f>IF(A30="","",IF('男子申込入力'!AJ42="","",'男子申込入力'!AJ42))</f>
      </c>
    </row>
    <row r="31" spans="1:31" ht="12.75">
      <c r="A31">
        <f>IF('男子申込入力'!AA43="","",'男子申込入力'!AA43)</f>
      </c>
      <c r="B31">
        <f t="shared" si="0"/>
      </c>
      <c r="E31">
        <f t="shared" si="1"/>
      </c>
      <c r="F31">
        <f>IF(A31="","",'男子申込入力'!AB43)</f>
      </c>
      <c r="G31">
        <f>IF(A31="","",'男子申込入力'!AC43)</f>
      </c>
      <c r="I31">
        <f>IF(A31="","",'男子申込入力'!AL43)</f>
      </c>
      <c r="J31">
        <f>IF(A31="","",'男子申込入力'!AD43)</f>
      </c>
      <c r="K31">
        <f>IF(A31="","",LEFT('男子申込入力'!AK43,4))</f>
      </c>
      <c r="L31">
        <f>IF(A31="","",RIGHT('男子申込入力'!AK43,4))</f>
      </c>
      <c r="O31">
        <f>IF(A31="","",IF('男子申込入力'!AF43="","",'男子申込入力'!AF43))</f>
      </c>
      <c r="S31">
        <f>IF(A31="","",IF('男子申込入力'!AG43="","",'男子申込入力'!AG43))</f>
      </c>
      <c r="W31">
        <f>IF(A31="","",IF('男子申込入力'!AH43="","",'男子申込入力'!AH43))</f>
      </c>
      <c r="AA31">
        <f>IF(A31="","",IF('男子申込入力'!AI43="","",'男子申込入力'!AI43))</f>
      </c>
      <c r="AE31">
        <f>IF(A31="","",IF('男子申込入力'!AJ43="","",'男子申込入力'!AJ43))</f>
      </c>
    </row>
    <row r="32" spans="1:31" ht="12.75">
      <c r="A32">
        <f>IF('男子申込入力'!AA44="","",'男子申込入力'!AA44)</f>
      </c>
      <c r="B32">
        <f t="shared" si="0"/>
      </c>
      <c r="E32">
        <f t="shared" si="1"/>
      </c>
      <c r="F32">
        <f>IF(A32="","",'男子申込入力'!AB44)</f>
      </c>
      <c r="G32">
        <f>IF(A32="","",'男子申込入力'!AC44)</f>
      </c>
      <c r="I32">
        <f>IF(A32="","",'男子申込入力'!AL44)</f>
      </c>
      <c r="J32">
        <f>IF(A32="","",'男子申込入力'!AD44)</f>
      </c>
      <c r="K32">
        <f>IF(A32="","",LEFT('男子申込入力'!AK44,4))</f>
      </c>
      <c r="L32">
        <f>IF(A32="","",RIGHT('男子申込入力'!AK44,4))</f>
      </c>
      <c r="O32">
        <f>IF(A32="","",IF('男子申込入力'!AF44="","",'男子申込入力'!AF44))</f>
      </c>
      <c r="S32">
        <f>IF(A32="","",IF('男子申込入力'!AG44="","",'男子申込入力'!AG44))</f>
      </c>
      <c r="W32">
        <f>IF(A32="","",IF('男子申込入力'!AH44="","",'男子申込入力'!AH44))</f>
      </c>
      <c r="AA32">
        <f>IF(A32="","",IF('男子申込入力'!AI44="","",'男子申込入力'!AI44))</f>
      </c>
      <c r="AE32">
        <f>IF(A32="","",IF('男子申込入力'!AJ44="","",'男子申込入力'!AJ44))</f>
      </c>
    </row>
    <row r="33" spans="1:31" ht="12.75">
      <c r="A33">
        <f>IF('男子申込入力'!AA45="","",'男子申込入力'!AA45)</f>
      </c>
      <c r="B33">
        <f t="shared" si="0"/>
      </c>
      <c r="E33">
        <f t="shared" si="1"/>
      </c>
      <c r="F33">
        <f>IF(A33="","",'男子申込入力'!AB45)</f>
      </c>
      <c r="G33">
        <f>IF(A33="","",'男子申込入力'!AC45)</f>
      </c>
      <c r="I33">
        <f>IF(A33="","",'男子申込入力'!AL45)</f>
      </c>
      <c r="J33">
        <f>IF(A33="","",'男子申込入力'!AD45)</f>
      </c>
      <c r="K33">
        <f>IF(A33="","",LEFT('男子申込入力'!AK45,4))</f>
      </c>
      <c r="L33">
        <f>IF(A33="","",RIGHT('男子申込入力'!AK45,4))</f>
      </c>
      <c r="O33">
        <f>IF(A33="","",IF('男子申込入力'!AF45="","",'男子申込入力'!AF45))</f>
      </c>
      <c r="S33">
        <f>IF(A33="","",IF('男子申込入力'!AG45="","",'男子申込入力'!AG45))</f>
      </c>
      <c r="W33">
        <f>IF(A33="","",IF('男子申込入力'!AH45="","",'男子申込入力'!AH45))</f>
      </c>
      <c r="AA33">
        <f>IF(A33="","",IF('男子申込入力'!AI45="","",'男子申込入力'!AI45))</f>
      </c>
      <c r="AE33">
        <f>IF(A33="","",IF('男子申込入力'!AJ45="","",'男子申込入力'!AJ45))</f>
      </c>
    </row>
    <row r="34" spans="1:31" ht="12.75">
      <c r="A34">
        <f>IF('男子申込入力'!AA46="","",'男子申込入力'!AA46)</f>
      </c>
      <c r="B34">
        <f t="shared" si="0"/>
      </c>
      <c r="E34">
        <f t="shared" si="1"/>
      </c>
      <c r="F34">
        <f>IF(A34="","",'男子申込入力'!AB46)</f>
      </c>
      <c r="G34">
        <f>IF(A34="","",'男子申込入力'!AC46)</f>
      </c>
      <c r="I34">
        <f>IF(A34="","",'男子申込入力'!AL46)</f>
      </c>
      <c r="J34">
        <f>IF(A34="","",'男子申込入力'!AD46)</f>
      </c>
      <c r="K34">
        <f>IF(A34="","",LEFT('男子申込入力'!AK46,4))</f>
      </c>
      <c r="L34">
        <f>IF(A34="","",RIGHT('男子申込入力'!AK46,4))</f>
      </c>
      <c r="O34">
        <f>IF(A34="","",IF('男子申込入力'!AF46="","",'男子申込入力'!AF46))</f>
      </c>
      <c r="S34">
        <f>IF(A34="","",IF('男子申込入力'!AG46="","",'男子申込入力'!AG46))</f>
      </c>
      <c r="W34">
        <f>IF(A34="","",IF('男子申込入力'!AH46="","",'男子申込入力'!AH46))</f>
      </c>
      <c r="AA34">
        <f>IF(A34="","",IF('男子申込入力'!AI46="","",'男子申込入力'!AI46))</f>
      </c>
      <c r="AE34">
        <f>IF(A34="","",IF('男子申込入力'!AJ46="","",'男子申込入力'!AJ46))</f>
      </c>
    </row>
    <row r="35" spans="1:31" ht="12.75">
      <c r="A35">
        <f>IF('男子申込入力'!AA47="","",'男子申込入力'!AA47)</f>
      </c>
      <c r="B35">
        <f t="shared" si="0"/>
      </c>
      <c r="E35">
        <f t="shared" si="1"/>
      </c>
      <c r="F35">
        <f>IF(A35="","",'男子申込入力'!AB47)</f>
      </c>
      <c r="G35">
        <f>IF(A35="","",'男子申込入力'!AC47)</f>
      </c>
      <c r="I35">
        <f>IF(A35="","",'男子申込入力'!AL47)</f>
      </c>
      <c r="J35">
        <f>IF(A35="","",'男子申込入力'!AD47)</f>
      </c>
      <c r="K35">
        <f>IF(A35="","",LEFT('男子申込入力'!AK47,4))</f>
      </c>
      <c r="L35">
        <f>IF(A35="","",RIGHT('男子申込入力'!AK47,4))</f>
      </c>
      <c r="O35">
        <f>IF(A35="","",IF('男子申込入力'!AF47="","",'男子申込入力'!AF47))</f>
      </c>
      <c r="S35">
        <f>IF(A35="","",IF('男子申込入力'!AG47="","",'男子申込入力'!AG47))</f>
      </c>
      <c r="W35">
        <f>IF(A35="","",IF('男子申込入力'!AH47="","",'男子申込入力'!AH47))</f>
      </c>
      <c r="AA35">
        <f>IF(A35="","",IF('男子申込入力'!AI47="","",'男子申込入力'!AI47))</f>
      </c>
      <c r="AE35">
        <f>IF(A35="","",IF('男子申込入力'!AJ47="","",'男子申込入力'!AJ47))</f>
      </c>
    </row>
    <row r="36" spans="1:31" ht="12.75">
      <c r="A36">
        <f>IF('男子申込入力'!AA48="","",'男子申込入力'!AA48)</f>
      </c>
      <c r="B36">
        <f t="shared" si="0"/>
      </c>
      <c r="E36">
        <f t="shared" si="1"/>
      </c>
      <c r="F36">
        <f>IF(A36="","",'男子申込入力'!AB48)</f>
      </c>
      <c r="G36">
        <f>IF(A36="","",'男子申込入力'!AC48)</f>
      </c>
      <c r="I36">
        <f>IF(A36="","",'男子申込入力'!AL48)</f>
      </c>
      <c r="J36">
        <f>IF(A36="","",'男子申込入力'!AD48)</f>
      </c>
      <c r="K36">
        <f>IF(A36="","",LEFT('男子申込入力'!AK48,4))</f>
      </c>
      <c r="L36">
        <f>IF(A36="","",RIGHT('男子申込入力'!AK48,4))</f>
      </c>
      <c r="O36">
        <f>IF(A36="","",IF('男子申込入力'!AF48="","",'男子申込入力'!AF48))</f>
      </c>
      <c r="S36">
        <f>IF(A36="","",IF('男子申込入力'!AG48="","",'男子申込入力'!AG48))</f>
      </c>
      <c r="W36">
        <f>IF(A36="","",IF('男子申込入力'!AH48="","",'男子申込入力'!AH48))</f>
      </c>
      <c r="AA36">
        <f>IF(A36="","",IF('男子申込入力'!AI48="","",'男子申込入力'!AI48))</f>
      </c>
      <c r="AE36">
        <f>IF(A36="","",IF('男子申込入力'!AJ48="","",'男子申込入力'!AJ48))</f>
      </c>
    </row>
    <row r="37" spans="1:31" ht="12.75">
      <c r="A37">
        <f>IF('男子申込入力'!AA49="","",'男子申込入力'!AA49)</f>
      </c>
      <c r="B37">
        <f t="shared" si="0"/>
      </c>
      <c r="E37">
        <f t="shared" si="1"/>
      </c>
      <c r="F37">
        <f>IF(A37="","",'男子申込入力'!AB49)</f>
      </c>
      <c r="G37">
        <f>IF(A37="","",'男子申込入力'!AC49)</f>
      </c>
      <c r="I37">
        <f>IF(A37="","",'男子申込入力'!AL49)</f>
      </c>
      <c r="J37">
        <f>IF(A37="","",'男子申込入力'!AD49)</f>
      </c>
      <c r="K37">
        <f>IF(A37="","",LEFT('男子申込入力'!AK49,4))</f>
      </c>
      <c r="L37">
        <f>IF(A37="","",RIGHT('男子申込入力'!AK49,4))</f>
      </c>
      <c r="O37">
        <f>IF(A37="","",IF('男子申込入力'!AF49="","",'男子申込入力'!AF49))</f>
      </c>
      <c r="S37">
        <f>IF(A37="","",IF('男子申込入力'!AG49="","",'男子申込入力'!AG49))</f>
      </c>
      <c r="W37">
        <f>IF(A37="","",IF('男子申込入力'!AH49="","",'男子申込入力'!AH49))</f>
      </c>
      <c r="AA37">
        <f>IF(A37="","",IF('男子申込入力'!AI49="","",'男子申込入力'!AI49))</f>
      </c>
      <c r="AE37">
        <f>IF(A37="","",IF('男子申込入力'!AJ49="","",'男子申込入力'!AJ49))</f>
      </c>
    </row>
    <row r="38" spans="1:31" ht="12.75">
      <c r="A38">
        <f>IF('男子申込入力'!AA50="","",'男子申込入力'!AA50)</f>
      </c>
      <c r="B38">
        <f t="shared" si="0"/>
      </c>
      <c r="E38">
        <f t="shared" si="1"/>
      </c>
      <c r="F38">
        <f>IF(A38="","",'男子申込入力'!AB50)</f>
      </c>
      <c r="G38">
        <f>IF(A38="","",'男子申込入力'!AC50)</f>
      </c>
      <c r="I38">
        <f>IF(A38="","",'男子申込入力'!AL50)</f>
      </c>
      <c r="J38">
        <f>IF(A38="","",'男子申込入力'!AD50)</f>
      </c>
      <c r="K38">
        <f>IF(A38="","",LEFT('男子申込入力'!AK50,4))</f>
      </c>
      <c r="L38">
        <f>IF(A38="","",RIGHT('男子申込入力'!AK50,4))</f>
      </c>
      <c r="O38">
        <f>IF(A38="","",IF('男子申込入力'!AF50="","",'男子申込入力'!AF50))</f>
      </c>
      <c r="S38">
        <f>IF(A38="","",IF('男子申込入力'!AG50="","",'男子申込入力'!AG50))</f>
      </c>
      <c r="W38">
        <f>IF(A38="","",IF('男子申込入力'!AH50="","",'男子申込入力'!AH50))</f>
      </c>
      <c r="AA38">
        <f>IF(A38="","",IF('男子申込入力'!AI50="","",'男子申込入力'!AI50))</f>
      </c>
      <c r="AE38">
        <f>IF(A38="","",IF('男子申込入力'!AJ50="","",'男子申込入力'!AJ50))</f>
      </c>
    </row>
    <row r="39" spans="1:31" ht="12.75">
      <c r="A39">
        <f>IF('男子申込入力'!AA51="","",'男子申込入力'!AA51)</f>
      </c>
      <c r="B39">
        <f t="shared" si="0"/>
      </c>
      <c r="E39">
        <f t="shared" si="1"/>
      </c>
      <c r="F39">
        <f>IF(A39="","",'男子申込入力'!AB51)</f>
      </c>
      <c r="G39">
        <f>IF(A39="","",'男子申込入力'!AC51)</f>
      </c>
      <c r="I39">
        <f>IF(A39="","",'男子申込入力'!AL51)</f>
      </c>
      <c r="J39">
        <f>IF(A39="","",'男子申込入力'!AD51)</f>
      </c>
      <c r="K39">
        <f>IF(A39="","",LEFT('男子申込入力'!AK51,4))</f>
      </c>
      <c r="L39">
        <f>IF(A39="","",RIGHT('男子申込入力'!AK51,4))</f>
      </c>
      <c r="O39">
        <f>IF(A39="","",IF('男子申込入力'!AF51="","",'男子申込入力'!AF51))</f>
      </c>
      <c r="S39">
        <f>IF(A39="","",IF('男子申込入力'!AG51="","",'男子申込入力'!AG51))</f>
      </c>
      <c r="W39">
        <f>IF(A39="","",IF('男子申込入力'!AH51="","",'男子申込入力'!AH51))</f>
      </c>
      <c r="AA39">
        <f>IF(A39="","",IF('男子申込入力'!AI51="","",'男子申込入力'!AI51))</f>
      </c>
      <c r="AE39">
        <f>IF(A39="","",IF('男子申込入力'!AJ51="","",'男子申込入力'!AJ51))</f>
      </c>
    </row>
    <row r="40" spans="1:31" ht="12.75">
      <c r="A40">
        <f>IF('男子申込入力'!AA52="","",'男子申込入力'!AA52)</f>
      </c>
      <c r="B40">
        <f t="shared" si="0"/>
      </c>
      <c r="E40">
        <f t="shared" si="1"/>
      </c>
      <c r="F40">
        <f>IF(A40="","",'男子申込入力'!AB52)</f>
      </c>
      <c r="G40">
        <f>IF(A40="","",'男子申込入力'!AC52)</f>
      </c>
      <c r="I40">
        <f>IF(A40="","",'男子申込入力'!AL52)</f>
      </c>
      <c r="J40">
        <f>IF(A40="","",'男子申込入力'!AD52)</f>
      </c>
      <c r="K40">
        <f>IF(A40="","",LEFT('男子申込入力'!AK52,4))</f>
      </c>
      <c r="L40">
        <f>IF(A40="","",RIGHT('男子申込入力'!AK52,4))</f>
      </c>
      <c r="O40">
        <f>IF(A40="","",IF('男子申込入力'!AF52="","",'男子申込入力'!AF52))</f>
      </c>
      <c r="S40">
        <f>IF(A40="","",IF('男子申込入力'!AG52="","",'男子申込入力'!AG52))</f>
      </c>
      <c r="W40">
        <f>IF(A40="","",IF('男子申込入力'!AH52="","",'男子申込入力'!AH52))</f>
      </c>
      <c r="AA40">
        <f>IF(A40="","",IF('男子申込入力'!AI52="","",'男子申込入力'!AI52))</f>
      </c>
      <c r="AE40">
        <f>IF(A40="","",IF('男子申込入力'!AJ52="","",'男子申込入力'!AJ52))</f>
      </c>
    </row>
    <row r="41" spans="1:31" ht="12.75">
      <c r="A41">
        <f>IF('男子申込入力'!AA53="","",'男子申込入力'!AA53)</f>
      </c>
      <c r="B41">
        <f t="shared" si="0"/>
      </c>
      <c r="E41">
        <f t="shared" si="1"/>
      </c>
      <c r="F41">
        <f>IF(A41="","",'男子申込入力'!AB53)</f>
      </c>
      <c r="G41">
        <f>IF(A41="","",'男子申込入力'!AC53)</f>
      </c>
      <c r="I41">
        <f>IF(A41="","",'男子申込入力'!AL53)</f>
      </c>
      <c r="J41">
        <f>IF(A41="","",'男子申込入力'!AD53)</f>
      </c>
      <c r="K41">
        <f>IF(A41="","",LEFT('男子申込入力'!AK53,4))</f>
      </c>
      <c r="L41">
        <f>IF(A41="","",RIGHT('男子申込入力'!AK53,4))</f>
      </c>
      <c r="O41">
        <f>IF(A41="","",IF('男子申込入力'!AF53="","",'男子申込入力'!AF53))</f>
      </c>
      <c r="S41">
        <f>IF(A41="","",IF('男子申込入力'!AG53="","",'男子申込入力'!AG53))</f>
      </c>
      <c r="W41">
        <f>IF(A41="","",IF('男子申込入力'!AH53="","",'男子申込入力'!AH53))</f>
      </c>
      <c r="AA41">
        <f>IF(A41="","",IF('男子申込入力'!AI53="","",'男子申込入力'!AI53))</f>
      </c>
      <c r="AE41">
        <f>IF(A41="","",IF('男子申込入力'!AJ53="","",'男子申込入力'!AJ53))</f>
      </c>
    </row>
    <row r="42" spans="1:31" ht="12.75">
      <c r="A42">
        <f>IF('男子申込入力'!AA54="","",'男子申込入力'!AA54)</f>
      </c>
      <c r="B42">
        <f t="shared" si="0"/>
      </c>
      <c r="E42">
        <f t="shared" si="1"/>
      </c>
      <c r="F42">
        <f>IF(A42="","",'男子申込入力'!AB54)</f>
      </c>
      <c r="G42">
        <f>IF(A42="","",'男子申込入力'!AC54)</f>
      </c>
      <c r="I42">
        <f>IF(A42="","",'男子申込入力'!AL54)</f>
      </c>
      <c r="J42">
        <f>IF(A42="","",'男子申込入力'!AD54)</f>
      </c>
      <c r="K42">
        <f>IF(A42="","",LEFT('男子申込入力'!AK54,4))</f>
      </c>
      <c r="L42">
        <f>IF(A42="","",RIGHT('男子申込入力'!AK54,4))</f>
      </c>
      <c r="O42">
        <f>IF(A42="","",IF('男子申込入力'!AF54="","",'男子申込入力'!AF54))</f>
      </c>
      <c r="S42">
        <f>IF(A42="","",IF('男子申込入力'!AG54="","",'男子申込入力'!AG54))</f>
      </c>
      <c r="W42">
        <f>IF(A42="","",IF('男子申込入力'!AH54="","",'男子申込入力'!AH54))</f>
      </c>
      <c r="AA42">
        <f>IF(A42="","",IF('男子申込入力'!AI54="","",'男子申込入力'!AI54))</f>
      </c>
      <c r="AE42">
        <f>IF(A42="","",IF('男子申込入力'!AJ54="","",'男子申込入力'!AJ54))</f>
      </c>
    </row>
    <row r="43" spans="1:31" ht="12.75">
      <c r="A43">
        <f>IF('男子申込入力'!AA55="","",'男子申込入力'!AA55)</f>
      </c>
      <c r="B43">
        <f t="shared" si="0"/>
      </c>
      <c r="E43">
        <f t="shared" si="1"/>
      </c>
      <c r="F43">
        <f>IF(A43="","",'男子申込入力'!AB55)</f>
      </c>
      <c r="G43">
        <f>IF(A43="","",'男子申込入力'!AC55)</f>
      </c>
      <c r="I43">
        <f>IF(A43="","",'男子申込入力'!AL55)</f>
      </c>
      <c r="J43">
        <f>IF(A43="","",'男子申込入力'!AD55)</f>
      </c>
      <c r="K43">
        <f>IF(A43="","",LEFT('男子申込入力'!AK55,4))</f>
      </c>
      <c r="L43">
        <f>IF(A43="","",RIGHT('男子申込入力'!AK55,4))</f>
      </c>
      <c r="O43">
        <f>IF(A43="","",IF('男子申込入力'!AF55="","",'男子申込入力'!AF55))</f>
      </c>
      <c r="S43">
        <f>IF(A43="","",IF('男子申込入力'!AG55="","",'男子申込入力'!AG55))</f>
      </c>
      <c r="W43">
        <f>IF(A43="","",IF('男子申込入力'!AH55="","",'男子申込入力'!AH55))</f>
      </c>
      <c r="AA43">
        <f>IF(A43="","",IF('男子申込入力'!AI55="","",'男子申込入力'!AI55))</f>
      </c>
      <c r="AE43">
        <f>IF(A43="","",IF('男子申込入力'!AJ55="","",'男子申込入力'!AJ55))</f>
      </c>
    </row>
    <row r="44" spans="1:31" ht="12.75">
      <c r="A44">
        <f>IF('男子申込入力'!AA56="","",'男子申込入力'!AA56)</f>
      </c>
      <c r="B44">
        <f t="shared" si="0"/>
      </c>
      <c r="E44">
        <f t="shared" si="1"/>
      </c>
      <c r="F44">
        <f>IF(A44="","",'男子申込入力'!AB56)</f>
      </c>
      <c r="G44">
        <f>IF(A44="","",'男子申込入力'!AC56)</f>
      </c>
      <c r="I44">
        <f>IF(A44="","",'男子申込入力'!AL56)</f>
      </c>
      <c r="J44">
        <f>IF(A44="","",'男子申込入力'!AD56)</f>
      </c>
      <c r="K44">
        <f>IF(A44="","",LEFT('男子申込入力'!AK56,4))</f>
      </c>
      <c r="L44">
        <f>IF(A44="","",RIGHT('男子申込入力'!AK56,4))</f>
      </c>
      <c r="O44">
        <f>IF(A44="","",IF('男子申込入力'!AF56="","",'男子申込入力'!AF56))</f>
      </c>
      <c r="S44">
        <f>IF(A44="","",IF('男子申込入力'!AG56="","",'男子申込入力'!AG56))</f>
      </c>
      <c r="W44">
        <f>IF(A44="","",IF('男子申込入力'!AH56="","",'男子申込入力'!AH56))</f>
      </c>
      <c r="AA44">
        <f>IF(A44="","",IF('男子申込入力'!AI56="","",'男子申込入力'!AI56))</f>
      </c>
      <c r="AE44">
        <f>IF(A44="","",IF('男子申込入力'!AJ56="","",'男子申込入力'!AJ56))</f>
      </c>
    </row>
    <row r="45" spans="1:31" ht="12.75">
      <c r="A45">
        <f>IF('男子申込入力'!AA57="","",'男子申込入力'!AA57)</f>
      </c>
      <c r="B45">
        <f t="shared" si="0"/>
      </c>
      <c r="E45">
        <f t="shared" si="1"/>
      </c>
      <c r="F45">
        <f>IF(A45="","",'男子申込入力'!AB57)</f>
      </c>
      <c r="G45">
        <f>IF(A45="","",'男子申込入力'!AC57)</f>
      </c>
      <c r="I45">
        <f>IF(A45="","",'男子申込入力'!AL57)</f>
      </c>
      <c r="J45">
        <f>IF(A45="","",'男子申込入力'!AD57)</f>
      </c>
      <c r="K45">
        <f>IF(A45="","",LEFT('男子申込入力'!AK57,4))</f>
      </c>
      <c r="L45">
        <f>IF(A45="","",RIGHT('男子申込入力'!AK57,4))</f>
      </c>
      <c r="O45">
        <f>IF(A45="","",IF('男子申込入力'!AF57="","",'男子申込入力'!AF57))</f>
      </c>
      <c r="S45">
        <f>IF(A45="","",IF('男子申込入力'!AG57="","",'男子申込入力'!AG57))</f>
      </c>
      <c r="W45">
        <f>IF(A45="","",IF('男子申込入力'!AH57="","",'男子申込入力'!AH57))</f>
      </c>
      <c r="AA45">
        <f>IF(A45="","",IF('男子申込入力'!AI57="","",'男子申込入力'!AI57))</f>
      </c>
      <c r="AE45">
        <f>IF(A45="","",IF('男子申込入力'!AJ57="","",'男子申込入力'!AJ57))</f>
      </c>
    </row>
    <row r="46" spans="1:31" ht="12.75">
      <c r="A46">
        <f>IF('男子申込入力'!AA58="","",'男子申込入力'!AA58)</f>
      </c>
      <c r="B46">
        <f t="shared" si="0"/>
      </c>
      <c r="E46">
        <f t="shared" si="1"/>
      </c>
      <c r="F46">
        <f>IF(A46="","",'男子申込入力'!AB58)</f>
      </c>
      <c r="G46">
        <f>IF(A46="","",'男子申込入力'!AC58)</f>
      </c>
      <c r="I46">
        <f>IF(A46="","",'男子申込入力'!AL58)</f>
      </c>
      <c r="J46">
        <f>IF(A46="","",'男子申込入力'!AD58)</f>
      </c>
      <c r="K46">
        <f>IF(A46="","",LEFT('男子申込入力'!AK58,4))</f>
      </c>
      <c r="L46">
        <f>IF(A46="","",RIGHT('男子申込入力'!AK58,4))</f>
      </c>
      <c r="O46">
        <f>IF(A46="","",IF('男子申込入力'!AF58="","",'男子申込入力'!AF58))</f>
      </c>
      <c r="S46">
        <f>IF(A46="","",IF('男子申込入力'!AG58="","",'男子申込入力'!AG58))</f>
      </c>
      <c r="W46">
        <f>IF(A46="","",IF('男子申込入力'!AH58="","",'男子申込入力'!AH58))</f>
      </c>
      <c r="AA46">
        <f>IF(A46="","",IF('男子申込入力'!AI58="","",'男子申込入力'!AI58))</f>
      </c>
      <c r="AE46">
        <f>IF(A46="","",IF('男子申込入力'!AJ58="","",'男子申込入力'!AJ58))</f>
      </c>
    </row>
    <row r="47" spans="1:31" ht="12.75">
      <c r="A47">
        <f>IF('男子申込入力'!AA59="","",'男子申込入力'!AA59)</f>
      </c>
      <c r="B47">
        <f t="shared" si="0"/>
      </c>
      <c r="E47">
        <f t="shared" si="1"/>
      </c>
      <c r="F47">
        <f>IF(A47="","",'男子申込入力'!AB59)</f>
      </c>
      <c r="G47">
        <f>IF(A47="","",'男子申込入力'!AC59)</f>
      </c>
      <c r="I47">
        <f>IF(A47="","",'男子申込入力'!AL59)</f>
      </c>
      <c r="J47">
        <f>IF(A47="","",'男子申込入力'!AD59)</f>
      </c>
      <c r="K47">
        <f>IF(A47="","",LEFT('男子申込入力'!AK59,4))</f>
      </c>
      <c r="L47">
        <f>IF(A47="","",RIGHT('男子申込入力'!AK59,4))</f>
      </c>
      <c r="O47">
        <f>IF(A47="","",IF('男子申込入力'!AF59="","",'男子申込入力'!AF59))</f>
      </c>
      <c r="S47">
        <f>IF(A47="","",IF('男子申込入力'!AG59="","",'男子申込入力'!AG59))</f>
      </c>
      <c r="W47">
        <f>IF(A47="","",IF('男子申込入力'!AH59="","",'男子申込入力'!AH59))</f>
      </c>
      <c r="AA47">
        <f>IF(A47="","",IF('男子申込入力'!AI59="","",'男子申込入力'!AI59))</f>
      </c>
      <c r="AE47">
        <f>IF(A47="","",IF('男子申込入力'!AJ59="","",'男子申込入力'!AJ59))</f>
      </c>
    </row>
    <row r="48" spans="1:31" ht="12.75">
      <c r="A48">
        <f>IF('男子申込入力'!AA60="","",'男子申込入力'!AA60)</f>
      </c>
      <c r="B48">
        <f t="shared" si="0"/>
      </c>
      <c r="E48">
        <f t="shared" si="1"/>
      </c>
      <c r="F48">
        <f>IF(A48="","",'男子申込入力'!AB60)</f>
      </c>
      <c r="G48">
        <f>IF(A48="","",'男子申込入力'!AC60)</f>
      </c>
      <c r="I48">
        <f>IF(A48="","",'男子申込入力'!AL60)</f>
      </c>
      <c r="J48">
        <f>IF(A48="","",'男子申込入力'!AD60)</f>
      </c>
      <c r="K48">
        <f>IF(A48="","",LEFT('男子申込入力'!AK60,4))</f>
      </c>
      <c r="L48">
        <f>IF(A48="","",RIGHT('男子申込入力'!AK60,4))</f>
      </c>
      <c r="O48">
        <f>IF(A48="","",IF('男子申込入力'!AF60="","",'男子申込入力'!AF60))</f>
      </c>
      <c r="S48">
        <f>IF(A48="","",IF('男子申込入力'!AG60="","",'男子申込入力'!AG60))</f>
      </c>
      <c r="W48">
        <f>IF(A48="","",IF('男子申込入力'!AH60="","",'男子申込入力'!AH60))</f>
      </c>
      <c r="AA48">
        <f>IF(A48="","",IF('男子申込入力'!AI60="","",'男子申込入力'!AI60))</f>
      </c>
      <c r="AE48">
        <f>IF(A48="","",IF('男子申込入力'!AJ60="","",'男子申込入力'!AJ60))</f>
      </c>
    </row>
    <row r="49" spans="1:31" ht="12.75">
      <c r="A49">
        <f>IF('男子申込入力'!AA61="","",'男子申込入力'!AA61)</f>
      </c>
      <c r="B49">
        <f t="shared" si="0"/>
      </c>
      <c r="E49">
        <f t="shared" si="1"/>
      </c>
      <c r="F49">
        <f>IF(A49="","",'男子申込入力'!AB61)</f>
      </c>
      <c r="G49">
        <f>IF(A49="","",'男子申込入力'!AC61)</f>
      </c>
      <c r="I49">
        <f>IF(A49="","",'男子申込入力'!AL61)</f>
      </c>
      <c r="J49">
        <f>IF(A49="","",'男子申込入力'!AD61)</f>
      </c>
      <c r="K49">
        <f>IF(A49="","",LEFT('男子申込入力'!AK61,4))</f>
      </c>
      <c r="L49">
        <f>IF(A49="","",RIGHT('男子申込入力'!AK61,4))</f>
      </c>
      <c r="O49">
        <f>IF(A49="","",IF('男子申込入力'!AF61="","",'男子申込入力'!AF61))</f>
      </c>
      <c r="S49">
        <f>IF(A49="","",IF('男子申込入力'!AG61="","",'男子申込入力'!AG61))</f>
      </c>
      <c r="W49">
        <f>IF(A49="","",IF('男子申込入力'!AH61="","",'男子申込入力'!AH61))</f>
      </c>
      <c r="AA49">
        <f>IF(A49="","",IF('男子申込入力'!AI61="","",'男子申込入力'!AI61))</f>
      </c>
      <c r="AE49">
        <f>IF(A49="","",IF('男子申込入力'!AJ61="","",'男子申込入力'!AJ61))</f>
      </c>
    </row>
    <row r="50" spans="1:31" ht="12.75">
      <c r="A50">
        <f>IF('男子申込入力'!AA62="","",'男子申込入力'!AA62)</f>
      </c>
      <c r="B50">
        <f t="shared" si="0"/>
      </c>
      <c r="E50">
        <f t="shared" si="1"/>
      </c>
      <c r="F50">
        <f>IF(A50="","",'男子申込入力'!AB62)</f>
      </c>
      <c r="G50">
        <f>IF(A50="","",'男子申込入力'!AC62)</f>
      </c>
      <c r="I50">
        <f>IF(A50="","",'男子申込入力'!AL62)</f>
      </c>
      <c r="J50">
        <f>IF(A50="","",'男子申込入力'!AD62)</f>
      </c>
      <c r="K50">
        <f>IF(A50="","",LEFT('男子申込入力'!AK62,4))</f>
      </c>
      <c r="L50">
        <f>IF(A50="","",RIGHT('男子申込入力'!AK62,4))</f>
      </c>
      <c r="O50">
        <f>IF(A50="","",IF('男子申込入力'!AF62="","",'男子申込入力'!AF62))</f>
      </c>
      <c r="S50">
        <f>IF(A50="","",IF('男子申込入力'!AG62="","",'男子申込入力'!AG62))</f>
      </c>
      <c r="W50">
        <f>IF(A50="","",IF('男子申込入力'!AH62="","",'男子申込入力'!AH62))</f>
      </c>
      <c r="AA50">
        <f>IF(A50="","",IF('男子申込入力'!AI62="","",'男子申込入力'!AI62))</f>
      </c>
      <c r="AE50">
        <f>IF(A50="","",IF('男子申込入力'!AJ62="","",'男子申込入力'!AJ62))</f>
      </c>
    </row>
    <row r="51" spans="1:31" ht="12.75">
      <c r="A51">
        <f>IF('男子申込入力'!AA63="","",'男子申込入力'!AA63)</f>
      </c>
      <c r="B51">
        <f t="shared" si="0"/>
      </c>
      <c r="E51">
        <f t="shared" si="1"/>
      </c>
      <c r="F51">
        <f>IF(A51="","",'男子申込入力'!AB63)</f>
      </c>
      <c r="G51">
        <f>IF(A51="","",'男子申込入力'!AC63)</f>
      </c>
      <c r="I51">
        <f>IF(A51="","",'男子申込入力'!AL63)</f>
      </c>
      <c r="J51">
        <f>IF(A51="","",'男子申込入力'!AD63)</f>
      </c>
      <c r="K51">
        <f>IF(A51="","",LEFT('男子申込入力'!AK63,4))</f>
      </c>
      <c r="L51">
        <f>IF(A51="","",RIGHT('男子申込入力'!AK63,4))</f>
      </c>
      <c r="O51">
        <f>IF(A51="","",IF('男子申込入力'!AF63="","",'男子申込入力'!AF63))</f>
      </c>
      <c r="S51">
        <f>IF(A51="","",IF('男子申込入力'!AG63="","",'男子申込入力'!AG63))</f>
      </c>
      <c r="W51">
        <f>IF(A51="","",IF('男子申込入力'!AH63="","",'男子申込入力'!AH63))</f>
      </c>
      <c r="AA51">
        <f>IF(A51="","",IF('男子申込入力'!AI63="","",'男子申込入力'!AI63))</f>
      </c>
      <c r="AE51">
        <f>IF(A51="","",IF('男子申込入力'!AJ63="","",'男子申込入力'!AJ63))</f>
      </c>
    </row>
    <row r="52" spans="1:31" ht="12.75">
      <c r="A52">
        <f>IF('男子申込入力'!AA64="","",'男子申込入力'!AA64)</f>
      </c>
      <c r="B52">
        <f t="shared" si="0"/>
      </c>
      <c r="E52">
        <f t="shared" si="1"/>
      </c>
      <c r="F52">
        <f>IF(A52="","",'男子申込入力'!AB64)</f>
      </c>
      <c r="G52">
        <f>IF(A52="","",'男子申込入力'!AC64)</f>
      </c>
      <c r="I52">
        <f>IF(A52="","",'男子申込入力'!AL64)</f>
      </c>
      <c r="J52">
        <f>IF(A52="","",'男子申込入力'!AD64)</f>
      </c>
      <c r="K52">
        <f>IF(A52="","",LEFT('男子申込入力'!AK64,4))</f>
      </c>
      <c r="L52">
        <f>IF(A52="","",RIGHT('男子申込入力'!AK64,4))</f>
      </c>
      <c r="O52">
        <f>IF(A52="","",IF('男子申込入力'!AF64="","",'男子申込入力'!AF64))</f>
      </c>
      <c r="S52">
        <f>IF(A52="","",IF('男子申込入力'!AG64="","",'男子申込入力'!AG64))</f>
      </c>
      <c r="W52">
        <f>IF(A52="","",IF('男子申込入力'!AH64="","",'男子申込入力'!AH64))</f>
      </c>
      <c r="AA52">
        <f>IF(A52="","",IF('男子申込入力'!AI64="","",'男子申込入力'!AI64))</f>
      </c>
      <c r="AE52">
        <f>IF(A52="","",IF('男子申込入力'!AJ64="","",'男子申込入力'!AJ64))</f>
      </c>
    </row>
    <row r="53" spans="1:31" ht="12.75">
      <c r="A53">
        <f>IF('男子申込入力'!AA65="","",'男子申込入力'!AA65)</f>
      </c>
      <c r="B53">
        <f t="shared" si="0"/>
      </c>
      <c r="E53">
        <f t="shared" si="1"/>
      </c>
      <c r="F53">
        <f>IF(A53="","",'男子申込入力'!AB65)</f>
      </c>
      <c r="G53">
        <f>IF(A53="","",'男子申込入力'!AC65)</f>
      </c>
      <c r="I53">
        <f>IF(A53="","",'男子申込入力'!AL65)</f>
      </c>
      <c r="J53">
        <f>IF(A53="","",'男子申込入力'!AD65)</f>
      </c>
      <c r="K53">
        <f>IF(A53="","",LEFT('男子申込入力'!AK65,4))</f>
      </c>
      <c r="L53">
        <f>IF(A53="","",RIGHT('男子申込入力'!AK65,4))</f>
      </c>
      <c r="O53">
        <f>IF(A53="","",IF('男子申込入力'!AF65="","",'男子申込入力'!AF65))</f>
      </c>
      <c r="S53">
        <f>IF(A53="","",IF('男子申込入力'!AG65="","",'男子申込入力'!AG65))</f>
      </c>
      <c r="W53">
        <f>IF(A53="","",IF('男子申込入力'!AH65="","",'男子申込入力'!AH65))</f>
      </c>
      <c r="AA53">
        <f>IF(A53="","",IF('男子申込入力'!AI65="","",'男子申込入力'!AI65))</f>
      </c>
      <c r="AE53">
        <f>IF(A53="","",IF('男子申込入力'!AJ65="","",'男子申込入力'!AJ65))</f>
      </c>
    </row>
    <row r="54" spans="1:31" ht="12.75">
      <c r="A54">
        <f>IF('男子申込入力'!AA66="","",'男子申込入力'!AA66)</f>
      </c>
      <c r="B54">
        <f t="shared" si="0"/>
      </c>
      <c r="E54">
        <f t="shared" si="1"/>
      </c>
      <c r="F54">
        <f>IF(A54="","",'男子申込入力'!AB66)</f>
      </c>
      <c r="G54">
        <f>IF(A54="","",'男子申込入力'!AC66)</f>
      </c>
      <c r="I54">
        <f>IF(A54="","",'男子申込入力'!AL66)</f>
      </c>
      <c r="J54">
        <f>IF(A54="","",'男子申込入力'!AD66)</f>
      </c>
      <c r="K54">
        <f>IF(A54="","",LEFT('男子申込入力'!AK66,4))</f>
      </c>
      <c r="L54">
        <f>IF(A54="","",RIGHT('男子申込入力'!AK66,4))</f>
      </c>
      <c r="O54">
        <f>IF(A54="","",IF('男子申込入力'!AF66="","",'男子申込入力'!AF66))</f>
      </c>
      <c r="S54">
        <f>IF(A54="","",IF('男子申込入力'!AG66="","",'男子申込入力'!AG66))</f>
      </c>
      <c r="W54">
        <f>IF(A54="","",IF('男子申込入力'!AH66="","",'男子申込入力'!AH66))</f>
      </c>
      <c r="AA54">
        <f>IF(A54="","",IF('男子申込入力'!AI66="","",'男子申込入力'!AI66))</f>
      </c>
      <c r="AE54">
        <f>IF(A54="","",IF('男子申込入力'!AJ66="","",'男子申込入力'!AJ66))</f>
      </c>
    </row>
    <row r="55" spans="1:31" ht="12.75">
      <c r="A55">
        <f>IF('男子申込入力'!AA67="","",'男子申込入力'!AA67)</f>
      </c>
      <c r="B55">
        <f t="shared" si="0"/>
      </c>
      <c r="E55">
        <f t="shared" si="1"/>
      </c>
      <c r="F55">
        <f>IF(A55="","",'男子申込入力'!AB67)</f>
      </c>
      <c r="G55">
        <f>IF(A55="","",'男子申込入力'!AC67)</f>
      </c>
      <c r="I55">
        <f>IF(A55="","",'男子申込入力'!AL67)</f>
      </c>
      <c r="J55">
        <f>IF(A55="","",'男子申込入力'!AD67)</f>
      </c>
      <c r="K55">
        <f>IF(A55="","",LEFT('男子申込入力'!AK67,4))</f>
      </c>
      <c r="L55">
        <f>IF(A55="","",RIGHT('男子申込入力'!AK67,4))</f>
      </c>
      <c r="O55">
        <f>IF(A55="","",IF('男子申込入力'!AF67="","",'男子申込入力'!AF67))</f>
      </c>
      <c r="S55">
        <f>IF(A55="","",IF('男子申込入力'!AG67="","",'男子申込入力'!AG67))</f>
      </c>
      <c r="W55">
        <f>IF(A55="","",IF('男子申込入力'!AH67="","",'男子申込入力'!AH67))</f>
      </c>
      <c r="AA55">
        <f>IF(A55="","",IF('男子申込入力'!AI67="","",'男子申込入力'!AI67))</f>
      </c>
      <c r="AE55">
        <f>IF(A55="","",IF('男子申込入力'!AJ67="","",'男子申込入力'!AJ67))</f>
      </c>
    </row>
    <row r="56" spans="1:31" ht="12.75">
      <c r="A56">
        <f>IF('男子申込入力'!AA68="","",'男子申込入力'!AA68)</f>
      </c>
      <c r="B56">
        <f t="shared" si="0"/>
      </c>
      <c r="E56">
        <f t="shared" si="1"/>
      </c>
      <c r="F56">
        <f>IF(A56="","",'男子申込入力'!AB68)</f>
      </c>
      <c r="G56">
        <f>IF(A56="","",'男子申込入力'!AC68)</f>
      </c>
      <c r="I56">
        <f>IF(A56="","",'男子申込入力'!AL68)</f>
      </c>
      <c r="J56">
        <f>IF(A56="","",'男子申込入力'!AD68)</f>
      </c>
      <c r="K56">
        <f>IF(A56="","",LEFT('男子申込入力'!AK68,4))</f>
      </c>
      <c r="L56">
        <f>IF(A56="","",RIGHT('男子申込入力'!AK68,4))</f>
      </c>
      <c r="O56">
        <f>IF(A56="","",IF('男子申込入力'!AF68="","",'男子申込入力'!AF68))</f>
      </c>
      <c r="S56">
        <f>IF(A56="","",IF('男子申込入力'!AG68="","",'男子申込入力'!AG68))</f>
      </c>
      <c r="W56">
        <f>IF(A56="","",IF('男子申込入力'!AH68="","",'男子申込入力'!AH68))</f>
      </c>
      <c r="AA56">
        <f>IF(A56="","",IF('男子申込入力'!AI68="","",'男子申込入力'!AI68))</f>
      </c>
      <c r="AE56">
        <f>IF(A56="","",IF('男子申込入力'!AJ68="","",'男子申込入力'!AJ68))</f>
      </c>
    </row>
    <row r="57" spans="1:31" ht="12.75">
      <c r="A57">
        <f>IF('男子申込入力'!AA69="","",'男子申込入力'!AA69)</f>
      </c>
      <c r="B57">
        <f t="shared" si="0"/>
      </c>
      <c r="E57">
        <f t="shared" si="1"/>
      </c>
      <c r="F57">
        <f>IF(A57="","",'男子申込入力'!AB69)</f>
      </c>
      <c r="G57">
        <f>IF(A57="","",'男子申込入力'!AC69)</f>
      </c>
      <c r="I57">
        <f>IF(A57="","",'男子申込入力'!AL69)</f>
      </c>
      <c r="J57">
        <f>IF(A57="","",'男子申込入力'!AD69)</f>
      </c>
      <c r="K57">
        <f>IF(A57="","",LEFT('男子申込入力'!AK69,4))</f>
      </c>
      <c r="L57">
        <f>IF(A57="","",RIGHT('男子申込入力'!AK69,4))</f>
      </c>
      <c r="O57">
        <f>IF(A57="","",IF('男子申込入力'!AF69="","",'男子申込入力'!AF69))</f>
      </c>
      <c r="S57">
        <f>IF(A57="","",IF('男子申込入力'!AG69="","",'男子申込入力'!AG69))</f>
      </c>
      <c r="W57">
        <f>IF(A57="","",IF('男子申込入力'!AH69="","",'男子申込入力'!AH69))</f>
      </c>
      <c r="AA57">
        <f>IF(A57="","",IF('男子申込入力'!AI69="","",'男子申込入力'!AI69))</f>
      </c>
      <c r="AE57">
        <f>IF(A57="","",IF('男子申込入力'!AJ69="","",'男子申込入力'!AJ69))</f>
      </c>
    </row>
    <row r="58" spans="1:31" ht="12.75">
      <c r="A58">
        <f>IF('男子申込入力'!AA70="","",'男子申込入力'!AA70)</f>
      </c>
      <c r="B58">
        <f t="shared" si="0"/>
      </c>
      <c r="E58">
        <f t="shared" si="1"/>
      </c>
      <c r="F58">
        <f>IF(A58="","",'男子申込入力'!AB70)</f>
      </c>
      <c r="G58">
        <f>IF(A58="","",'男子申込入力'!AC70)</f>
      </c>
      <c r="I58">
        <f>IF(A58="","",'男子申込入力'!AL70)</f>
      </c>
      <c r="J58">
        <f>IF(A58="","",'男子申込入力'!AD70)</f>
      </c>
      <c r="K58">
        <f>IF(A58="","",LEFT('男子申込入力'!AK70,4))</f>
      </c>
      <c r="L58">
        <f>IF(A58="","",RIGHT('男子申込入力'!AK70,4))</f>
      </c>
      <c r="O58">
        <f>IF(A58="","",IF('男子申込入力'!AF70="","",'男子申込入力'!AF70))</f>
      </c>
      <c r="S58">
        <f>IF(A58="","",IF('男子申込入力'!AG70="","",'男子申込入力'!AG70))</f>
      </c>
      <c r="W58">
        <f>IF(A58="","",IF('男子申込入力'!AH70="","",'男子申込入力'!AH70))</f>
      </c>
      <c r="AA58">
        <f>IF(A58="","",IF('男子申込入力'!AI70="","",'男子申込入力'!AI70))</f>
      </c>
      <c r="AE58">
        <f>IF(A58="","",IF('男子申込入力'!AJ70="","",'男子申込入力'!AJ70))</f>
      </c>
    </row>
    <row r="59" spans="1:31" ht="12.75">
      <c r="A59">
        <f>IF('男子申込入力'!AA71="","",'男子申込入力'!AA71)</f>
      </c>
      <c r="B59">
        <f t="shared" si="0"/>
      </c>
      <c r="E59">
        <f t="shared" si="1"/>
      </c>
      <c r="F59">
        <f>IF(A59="","",'男子申込入力'!AB71)</f>
      </c>
      <c r="G59">
        <f>IF(A59="","",'男子申込入力'!AC71)</f>
      </c>
      <c r="I59">
        <f>IF(A59="","",'男子申込入力'!AL71)</f>
      </c>
      <c r="J59">
        <f>IF(A59="","",'男子申込入力'!AD71)</f>
      </c>
      <c r="K59">
        <f>IF(A59="","",LEFT('男子申込入力'!AK71,4))</f>
      </c>
      <c r="L59">
        <f>IF(A59="","",RIGHT('男子申込入力'!AK71,4))</f>
      </c>
      <c r="O59">
        <f>IF(A59="","",IF('男子申込入力'!AF71="","",'男子申込入力'!AF71))</f>
      </c>
      <c r="S59">
        <f>IF(A59="","",IF('男子申込入力'!AG71="","",'男子申込入力'!AG71))</f>
      </c>
      <c r="W59">
        <f>IF(A59="","",IF('男子申込入力'!AH71="","",'男子申込入力'!AH71))</f>
      </c>
      <c r="AA59">
        <f>IF(A59="","",IF('男子申込入力'!AI71="","",'男子申込入力'!AI71))</f>
      </c>
      <c r="AE59">
        <f>IF(A59="","",IF('男子申込入力'!AJ71="","",'男子申込入力'!AJ71))</f>
      </c>
    </row>
    <row r="60" spans="1:31" ht="12.75">
      <c r="A60">
        <f>IF('男子申込入力'!AA72="","",'男子申込入力'!AA72)</f>
      </c>
      <c r="B60">
        <f t="shared" si="0"/>
      </c>
      <c r="E60">
        <f t="shared" si="1"/>
      </c>
      <c r="F60">
        <f>IF(A60="","",'男子申込入力'!AB72)</f>
      </c>
      <c r="G60">
        <f>IF(A60="","",'男子申込入力'!AC72)</f>
      </c>
      <c r="I60">
        <f>IF(A60="","",'男子申込入力'!AL72)</f>
      </c>
      <c r="J60">
        <f>IF(A60="","",'男子申込入力'!AD72)</f>
      </c>
      <c r="K60">
        <f>IF(A60="","",LEFT('男子申込入力'!AK72,4))</f>
      </c>
      <c r="L60">
        <f>IF(A60="","",RIGHT('男子申込入力'!AK72,4))</f>
      </c>
      <c r="O60">
        <f>IF(A60="","",IF('男子申込入力'!AF72="","",'男子申込入力'!AF72))</f>
      </c>
      <c r="S60">
        <f>IF(A60="","",IF('男子申込入力'!AG72="","",'男子申込入力'!AG72))</f>
      </c>
      <c r="W60">
        <f>IF(A60="","",IF('男子申込入力'!AH72="","",'男子申込入力'!AH72))</f>
      </c>
      <c r="AA60">
        <f>IF(A60="","",IF('男子申込入力'!AI72="","",'男子申込入力'!AI72))</f>
      </c>
      <c r="AE60">
        <f>IF(A60="","",IF('男子申込入力'!AJ72="","",'男子申込入力'!AJ72))</f>
      </c>
    </row>
    <row r="61" spans="1:31" ht="12.75">
      <c r="A61">
        <f>IF('男子申込入力'!AA73="","",'男子申込入力'!AA73)</f>
      </c>
      <c r="B61">
        <f t="shared" si="0"/>
      </c>
      <c r="E61">
        <f t="shared" si="1"/>
      </c>
      <c r="F61">
        <f>IF(A61="","",'男子申込入力'!AB73)</f>
      </c>
      <c r="G61">
        <f>IF(A61="","",'男子申込入力'!AC73)</f>
      </c>
      <c r="I61">
        <f>IF(A61="","",'男子申込入力'!AL73)</f>
      </c>
      <c r="J61">
        <f>IF(A61="","",'男子申込入力'!AD73)</f>
      </c>
      <c r="K61">
        <f>IF(A61="","",LEFT('男子申込入力'!AK73,4))</f>
      </c>
      <c r="L61">
        <f>IF(A61="","",RIGHT('男子申込入力'!AK73,4))</f>
      </c>
      <c r="O61">
        <f>IF(A61="","",IF('男子申込入力'!AF73="","",'男子申込入力'!AF73))</f>
      </c>
      <c r="S61">
        <f>IF(A61="","",IF('男子申込入力'!AG73="","",'男子申込入力'!AG73))</f>
      </c>
      <c r="W61">
        <f>IF(A61="","",IF('男子申込入力'!AH73="","",'男子申込入力'!AH73))</f>
      </c>
      <c r="AA61">
        <f>IF(A61="","",IF('男子申込入力'!AI73="","",'男子申込入力'!AI73))</f>
      </c>
      <c r="AE61">
        <f>IF(A61="","",IF('男子申込入力'!AJ73="","",'男子申込入力'!AJ73))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秋田市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秋田商業高等学校</dc:creator>
  <cp:keywords/>
  <dc:description/>
  <cp:lastModifiedBy>坪井史樹</cp:lastModifiedBy>
  <cp:lastPrinted>2023-04-17T21:33:31Z</cp:lastPrinted>
  <dcterms:created xsi:type="dcterms:W3CDTF">2006-04-11T12:54:11Z</dcterms:created>
  <dcterms:modified xsi:type="dcterms:W3CDTF">2023-05-21T02:55:20Z</dcterms:modified>
  <cp:category/>
  <cp:version/>
  <cp:contentType/>
  <cp:contentStatus/>
</cp:coreProperties>
</file>