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AB5E26C7-29E0-49F5-A91F-F9D4F3821808}" xr6:coauthVersionLast="47" xr6:coauthVersionMax="47" xr10:uidLastSave="{00000000-0000-0000-0000-000000000000}"/>
  <bookViews>
    <workbookView xWindow="-110" yWindow="-110" windowWidth="22780" windowHeight="14540" tabRatio="809" xr2:uid="{00000000-000D-0000-FFFF-FFFF00000000}"/>
  </bookViews>
  <sheets>
    <sheet name="入力見本" sheetId="8" r:id="rId1"/>
    <sheet name="申込書" sheetId="3" r:id="rId2"/>
    <sheet name="JAAF登録データ貼付" sheetId="1" r:id="rId3"/>
    <sheet name="入力用部員名簿" sheetId="2" r:id="rId4"/>
    <sheet name="nansデータ" sheetId="5" r:id="rId5"/>
    <sheet name="リスト" sheetId="6" r:id="rId6"/>
    <sheet name="学校一覧" sheetId="7" r:id="rId7"/>
  </sheets>
  <definedNames>
    <definedName name="_xlnm.Print_Area" localSheetId="1">申込書!$A$1:$M$48</definedName>
    <definedName name="_xlnm.Print_Area" localSheetId="3">入力用部員名簿!$B$1:$J$101</definedName>
    <definedName name="_xlnm.Print_Titles" localSheetId="3">入力用部員名簿!$1:$1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Q3" i="5" s="1"/>
  <c r="T3" i="5" s="1"/>
  <c r="S10" i="3"/>
  <c r="P11" i="3"/>
  <c r="S11" i="3"/>
  <c r="P12" i="3"/>
  <c r="Q5" i="5" s="1"/>
  <c r="S5" i="5" s="1"/>
  <c r="S12" i="3"/>
  <c r="P13" i="3"/>
  <c r="Q6" i="5" s="1"/>
  <c r="S13" i="3"/>
  <c r="P14" i="3"/>
  <c r="Q7" i="5" s="1"/>
  <c r="S14" i="3"/>
  <c r="O15" i="3"/>
  <c r="P15" i="3"/>
  <c r="Q8" i="5" s="1"/>
  <c r="S8" i="5" s="1"/>
  <c r="S15" i="3"/>
  <c r="O16" i="3"/>
  <c r="P16" i="3"/>
  <c r="Q9" i="5" s="1"/>
  <c r="S9" i="5" s="1"/>
  <c r="S16" i="3"/>
  <c r="O17" i="3"/>
  <c r="P17" i="3"/>
  <c r="Q10" i="5" s="1"/>
  <c r="S10" i="5" s="1"/>
  <c r="S17" i="3"/>
  <c r="O18" i="3"/>
  <c r="P18" i="3"/>
  <c r="S18" i="3"/>
  <c r="O19" i="3"/>
  <c r="P19" i="3"/>
  <c r="Q12" i="5" s="1"/>
  <c r="S12" i="5" s="1"/>
  <c r="S19" i="3"/>
  <c r="O20" i="3"/>
  <c r="P20" i="3"/>
  <c r="S20" i="3"/>
  <c r="O21" i="3"/>
  <c r="P21" i="3"/>
  <c r="Q14" i="5" s="1"/>
  <c r="S21" i="3"/>
  <c r="O22" i="3"/>
  <c r="P22" i="3"/>
  <c r="Q15" i="5" s="1"/>
  <c r="S22" i="3"/>
  <c r="O23" i="3"/>
  <c r="P23" i="3"/>
  <c r="Q16" i="5" s="1"/>
  <c r="S16" i="5" s="1"/>
  <c r="S23" i="3"/>
  <c r="O24" i="3"/>
  <c r="P24" i="3"/>
  <c r="Q17" i="5" s="1"/>
  <c r="S17" i="5" s="1"/>
  <c r="S24" i="3"/>
  <c r="O25" i="3"/>
  <c r="P25" i="3"/>
  <c r="Q18" i="5" s="1"/>
  <c r="S18" i="5" s="1"/>
  <c r="S25" i="3"/>
  <c r="O26" i="3"/>
  <c r="P26" i="3"/>
  <c r="S26" i="3"/>
  <c r="O27" i="3"/>
  <c r="P27" i="3"/>
  <c r="Q20" i="5" s="1"/>
  <c r="S20" i="5" s="1"/>
  <c r="S27" i="3"/>
  <c r="O28" i="3"/>
  <c r="P28" i="3"/>
  <c r="Q21" i="5" s="1"/>
  <c r="S21" i="5" s="1"/>
  <c r="S28" i="3"/>
  <c r="O29" i="3"/>
  <c r="P29" i="3"/>
  <c r="Q22" i="5" s="1"/>
  <c r="S22" i="5" s="1"/>
  <c r="S29" i="3"/>
  <c r="O30" i="3"/>
  <c r="P30" i="3"/>
  <c r="Q23" i="5" s="1"/>
  <c r="S30" i="3"/>
  <c r="O31" i="3"/>
  <c r="P31" i="3"/>
  <c r="Q24" i="5" s="1"/>
  <c r="S24" i="5" s="1"/>
  <c r="S31" i="3"/>
  <c r="O32" i="3"/>
  <c r="P32" i="3"/>
  <c r="Q25" i="5" s="1"/>
  <c r="S25" i="5" s="1"/>
  <c r="S32" i="3"/>
  <c r="O33" i="3"/>
  <c r="P33" i="3"/>
  <c r="Q26" i="5" s="1"/>
  <c r="T26" i="5" s="1"/>
  <c r="S33" i="3"/>
  <c r="O34" i="3"/>
  <c r="P34" i="3"/>
  <c r="Q27" i="5" s="1"/>
  <c r="T27" i="5" s="1"/>
  <c r="S34" i="3"/>
  <c r="O35" i="3"/>
  <c r="P35" i="3"/>
  <c r="Q28" i="5" s="1"/>
  <c r="S28" i="5" s="1"/>
  <c r="S35" i="3"/>
  <c r="O36" i="3"/>
  <c r="P36" i="3"/>
  <c r="Q29" i="5" s="1"/>
  <c r="S29" i="5" s="1"/>
  <c r="S36" i="3"/>
  <c r="O37" i="3"/>
  <c r="P37" i="3"/>
  <c r="Q30" i="5" s="1"/>
  <c r="S30" i="5" s="1"/>
  <c r="S37" i="3"/>
  <c r="O38" i="3"/>
  <c r="P38" i="3"/>
  <c r="Q31" i="5" s="1"/>
  <c r="S31" i="5" s="1"/>
  <c r="S38" i="3"/>
  <c r="O39" i="3"/>
  <c r="P39" i="3"/>
  <c r="Q32" i="5" s="1"/>
  <c r="S32" i="5" s="1"/>
  <c r="S39" i="3"/>
  <c r="O40" i="3"/>
  <c r="P40" i="3"/>
  <c r="Q33" i="5" s="1"/>
  <c r="S33" i="5" s="1"/>
  <c r="S40" i="3"/>
  <c r="O41" i="3"/>
  <c r="P41" i="3"/>
  <c r="Q34" i="5" s="1"/>
  <c r="T34" i="5" s="1"/>
  <c r="S41" i="3"/>
  <c r="O42" i="3"/>
  <c r="P42" i="3"/>
  <c r="Q35" i="5" s="1"/>
  <c r="T35" i="5" s="1"/>
  <c r="S42" i="3"/>
  <c r="O43" i="3"/>
  <c r="P43" i="3"/>
  <c r="Q36" i="5" s="1"/>
  <c r="S36" i="5" s="1"/>
  <c r="S43" i="3"/>
  <c r="O44" i="3"/>
  <c r="P44" i="3"/>
  <c r="Q37" i="5" s="1"/>
  <c r="S37" i="5" s="1"/>
  <c r="S44" i="3"/>
  <c r="O45" i="3"/>
  <c r="P45" i="3"/>
  <c r="S45" i="3"/>
  <c r="O46" i="3"/>
  <c r="P46" i="3"/>
  <c r="Q39" i="5" s="1"/>
  <c r="T39" i="5" s="1"/>
  <c r="S46" i="3"/>
  <c r="O47" i="3"/>
  <c r="P47" i="3"/>
  <c r="Q40" i="5" s="1"/>
  <c r="S40" i="5" s="1"/>
  <c r="S47" i="3"/>
  <c r="P48" i="3"/>
  <c r="Q41" i="5" s="1"/>
  <c r="S41" i="5" s="1"/>
  <c r="S48" i="3"/>
  <c r="R3" i="5"/>
  <c r="R4" i="5"/>
  <c r="R5" i="5"/>
  <c r="R6" i="5"/>
  <c r="R7" i="5"/>
  <c r="R8" i="5"/>
  <c r="R9" i="5"/>
  <c r="R10" i="5"/>
  <c r="Q11" i="5"/>
  <c r="T11" i="5" s="1"/>
  <c r="R11" i="5"/>
  <c r="R12" i="5"/>
  <c r="Q13" i="5"/>
  <c r="S13" i="5" s="1"/>
  <c r="R13" i="5"/>
  <c r="R14" i="5"/>
  <c r="R15" i="5"/>
  <c r="R16" i="5"/>
  <c r="R17" i="5"/>
  <c r="R18" i="5"/>
  <c r="Q19" i="5"/>
  <c r="T19" i="5" s="1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Q38" i="5"/>
  <c r="T38" i="5" s="1"/>
  <c r="R38" i="5"/>
  <c r="S38" i="5"/>
  <c r="R39" i="5"/>
  <c r="R40" i="5"/>
  <c r="R41" i="5"/>
  <c r="Q4" i="5"/>
  <c r="R2" i="5"/>
  <c r="S11" i="5" l="1"/>
  <c r="S34" i="5"/>
  <c r="T23" i="5"/>
  <c r="S23" i="5"/>
  <c r="S15" i="5"/>
  <c r="T15" i="5"/>
  <c r="T18" i="5"/>
  <c r="T10" i="5"/>
  <c r="S35" i="5"/>
  <c r="S14" i="5"/>
  <c r="T14" i="5"/>
  <c r="S39" i="5"/>
  <c r="S19" i="5"/>
  <c r="T22" i="5"/>
  <c r="T31" i="5"/>
  <c r="T30" i="5"/>
  <c r="S27" i="5"/>
  <c r="S26" i="5"/>
  <c r="T20" i="5"/>
  <c r="T16" i="5"/>
  <c r="T12" i="5"/>
  <c r="T8" i="5"/>
  <c r="S3" i="5"/>
  <c r="S7" i="5"/>
  <c r="T7" i="5"/>
  <c r="S6" i="5"/>
  <c r="T6" i="5"/>
  <c r="S4" i="5"/>
  <c r="T4" i="5"/>
  <c r="T37" i="5"/>
  <c r="T33" i="5"/>
  <c r="T29" i="5"/>
  <c r="T25" i="5"/>
  <c r="T21" i="5"/>
  <c r="T17" i="5"/>
  <c r="T13" i="5"/>
  <c r="T9" i="5"/>
  <c r="T5" i="5"/>
  <c r="T41" i="5"/>
  <c r="T40" i="5"/>
  <c r="T36" i="5"/>
  <c r="T32" i="5"/>
  <c r="T28" i="5"/>
  <c r="T24" i="5"/>
  <c r="C44" i="3" l="1"/>
  <c r="E37" i="5" s="1"/>
  <c r="D44" i="3"/>
  <c r="P37" i="5" s="1"/>
  <c r="E44" i="3"/>
  <c r="F44" i="3"/>
  <c r="G37" i="5" s="1"/>
  <c r="G44" i="3"/>
  <c r="I37" i="5" s="1"/>
  <c r="H44" i="3"/>
  <c r="I44" i="3"/>
  <c r="L37" i="5" s="1"/>
  <c r="J44" i="3"/>
  <c r="Q44" i="3" s="1"/>
  <c r="K37" i="5" s="1"/>
  <c r="K44" i="3"/>
  <c r="C45" i="3"/>
  <c r="E38" i="5" s="1"/>
  <c r="D45" i="3"/>
  <c r="P38" i="5" s="1"/>
  <c r="E45" i="3"/>
  <c r="F45" i="3"/>
  <c r="G38" i="5" s="1"/>
  <c r="G45" i="3"/>
  <c r="I38" i="5" s="1"/>
  <c r="H45" i="3"/>
  <c r="I45" i="3"/>
  <c r="L38" i="5" s="1"/>
  <c r="J45" i="3"/>
  <c r="Q45" i="3" s="1"/>
  <c r="K38" i="5" s="1"/>
  <c r="K45" i="3"/>
  <c r="C46" i="3"/>
  <c r="E39" i="5" s="1"/>
  <c r="D46" i="3"/>
  <c r="P39" i="5" s="1"/>
  <c r="E46" i="3"/>
  <c r="F46" i="3"/>
  <c r="G39" i="5" s="1"/>
  <c r="G46" i="3"/>
  <c r="I39" i="5" s="1"/>
  <c r="H46" i="3"/>
  <c r="I46" i="3"/>
  <c r="L39" i="5" s="1"/>
  <c r="J46" i="3"/>
  <c r="Q46" i="3" s="1"/>
  <c r="K39" i="5" s="1"/>
  <c r="K46" i="3"/>
  <c r="C47" i="3"/>
  <c r="E40" i="5" s="1"/>
  <c r="D47" i="3"/>
  <c r="P40" i="5" s="1"/>
  <c r="E47" i="3"/>
  <c r="F47" i="3"/>
  <c r="G40" i="5" s="1"/>
  <c r="G47" i="3"/>
  <c r="I40" i="5" s="1"/>
  <c r="H47" i="3"/>
  <c r="I47" i="3"/>
  <c r="L40" i="5" s="1"/>
  <c r="J47" i="3"/>
  <c r="Q47" i="3" s="1"/>
  <c r="K40" i="5" s="1"/>
  <c r="K47" i="3"/>
  <c r="H48" i="3"/>
  <c r="C34" i="3"/>
  <c r="E27" i="5" s="1"/>
  <c r="D34" i="3"/>
  <c r="P27" i="5" s="1"/>
  <c r="E34" i="3"/>
  <c r="F34" i="3"/>
  <c r="G27" i="5" s="1"/>
  <c r="G34" i="3"/>
  <c r="I27" i="5" s="1"/>
  <c r="H34" i="3"/>
  <c r="I34" i="3"/>
  <c r="L27" i="5" s="1"/>
  <c r="J34" i="3"/>
  <c r="Q34" i="3" s="1"/>
  <c r="K27" i="5" s="1"/>
  <c r="K34" i="3"/>
  <c r="C35" i="3"/>
  <c r="E28" i="5" s="1"/>
  <c r="D35" i="3"/>
  <c r="P28" i="5" s="1"/>
  <c r="E35" i="3"/>
  <c r="F35" i="3"/>
  <c r="G28" i="5" s="1"/>
  <c r="G35" i="3"/>
  <c r="I28" i="5" s="1"/>
  <c r="H35" i="3"/>
  <c r="I35" i="3"/>
  <c r="L28" i="5" s="1"/>
  <c r="J35" i="3"/>
  <c r="Q35" i="3" s="1"/>
  <c r="K28" i="5" s="1"/>
  <c r="K35" i="3"/>
  <c r="C36" i="3"/>
  <c r="E29" i="5" s="1"/>
  <c r="D36" i="3"/>
  <c r="P29" i="5" s="1"/>
  <c r="E36" i="3"/>
  <c r="F36" i="3"/>
  <c r="G29" i="5" s="1"/>
  <c r="G36" i="3"/>
  <c r="I29" i="5" s="1"/>
  <c r="H36" i="3"/>
  <c r="I36" i="3"/>
  <c r="L29" i="5" s="1"/>
  <c r="J36" i="3"/>
  <c r="Q36" i="3" s="1"/>
  <c r="K29" i="5" s="1"/>
  <c r="K36" i="3"/>
  <c r="C37" i="3"/>
  <c r="E30" i="5" s="1"/>
  <c r="D37" i="3"/>
  <c r="P30" i="5" s="1"/>
  <c r="E37" i="3"/>
  <c r="F37" i="3"/>
  <c r="G30" i="5" s="1"/>
  <c r="G37" i="3"/>
  <c r="I30" i="5" s="1"/>
  <c r="H37" i="3"/>
  <c r="I37" i="3"/>
  <c r="L30" i="5" s="1"/>
  <c r="J37" i="3"/>
  <c r="Q37" i="3" s="1"/>
  <c r="K30" i="5" s="1"/>
  <c r="K37" i="3"/>
  <c r="C38" i="3"/>
  <c r="E31" i="5" s="1"/>
  <c r="D38" i="3"/>
  <c r="P31" i="5" s="1"/>
  <c r="E38" i="3"/>
  <c r="F38" i="3"/>
  <c r="G31" i="5" s="1"/>
  <c r="G38" i="3"/>
  <c r="I31" i="5" s="1"/>
  <c r="H38" i="3"/>
  <c r="I38" i="3"/>
  <c r="L31" i="5" s="1"/>
  <c r="J38" i="3"/>
  <c r="Q38" i="3" s="1"/>
  <c r="K31" i="5" s="1"/>
  <c r="K38" i="3"/>
  <c r="C39" i="3"/>
  <c r="E32" i="5" s="1"/>
  <c r="D39" i="3"/>
  <c r="P32" i="5" s="1"/>
  <c r="E39" i="3"/>
  <c r="F39" i="3"/>
  <c r="G32" i="5" s="1"/>
  <c r="G39" i="3"/>
  <c r="I32" i="5" s="1"/>
  <c r="H39" i="3"/>
  <c r="I39" i="3"/>
  <c r="L32" i="5" s="1"/>
  <c r="J39" i="3"/>
  <c r="Q39" i="3" s="1"/>
  <c r="K32" i="5" s="1"/>
  <c r="K39" i="3"/>
  <c r="C40" i="3"/>
  <c r="E33" i="5" s="1"/>
  <c r="D40" i="3"/>
  <c r="P33" i="5" s="1"/>
  <c r="E40" i="3"/>
  <c r="F40" i="3"/>
  <c r="G33" i="5" s="1"/>
  <c r="G40" i="3"/>
  <c r="I33" i="5" s="1"/>
  <c r="H40" i="3"/>
  <c r="I40" i="3"/>
  <c r="L33" i="5" s="1"/>
  <c r="J40" i="3"/>
  <c r="Q40" i="3" s="1"/>
  <c r="K33" i="5" s="1"/>
  <c r="K40" i="3"/>
  <c r="C41" i="3"/>
  <c r="E34" i="5" s="1"/>
  <c r="D41" i="3"/>
  <c r="P34" i="5" s="1"/>
  <c r="E41" i="3"/>
  <c r="F41" i="3"/>
  <c r="G34" i="5" s="1"/>
  <c r="G41" i="3"/>
  <c r="I34" i="5" s="1"/>
  <c r="H41" i="3"/>
  <c r="I41" i="3"/>
  <c r="L34" i="5" s="1"/>
  <c r="J41" i="3"/>
  <c r="Q41" i="3" s="1"/>
  <c r="K34" i="5" s="1"/>
  <c r="K41" i="3"/>
  <c r="C42" i="3"/>
  <c r="E35" i="5" s="1"/>
  <c r="D42" i="3"/>
  <c r="P35" i="5" s="1"/>
  <c r="E42" i="3"/>
  <c r="F42" i="3"/>
  <c r="G35" i="5" s="1"/>
  <c r="G42" i="3"/>
  <c r="I35" i="5" s="1"/>
  <c r="H42" i="3"/>
  <c r="I42" i="3"/>
  <c r="L35" i="5" s="1"/>
  <c r="J42" i="3"/>
  <c r="Q42" i="3" s="1"/>
  <c r="K35" i="5" s="1"/>
  <c r="K42" i="3"/>
  <c r="C43" i="3"/>
  <c r="E36" i="5" s="1"/>
  <c r="D43" i="3"/>
  <c r="P36" i="5" s="1"/>
  <c r="E43" i="3"/>
  <c r="F43" i="3"/>
  <c r="G36" i="5" s="1"/>
  <c r="G43" i="3"/>
  <c r="I36" i="5" s="1"/>
  <c r="H43" i="3"/>
  <c r="I43" i="3"/>
  <c r="L36" i="5" s="1"/>
  <c r="J43" i="3"/>
  <c r="Q43" i="3" s="1"/>
  <c r="K36" i="5" s="1"/>
  <c r="K43" i="3"/>
  <c r="K33" i="3"/>
  <c r="J33" i="3"/>
  <c r="Q33" i="3" s="1"/>
  <c r="K26" i="5" s="1"/>
  <c r="I33" i="3"/>
  <c r="L26" i="5" s="1"/>
  <c r="H33" i="3"/>
  <c r="G33" i="3"/>
  <c r="I26" i="5" s="1"/>
  <c r="F33" i="3"/>
  <c r="G26" i="5" s="1"/>
  <c r="E33" i="3"/>
  <c r="D33" i="3"/>
  <c r="P26" i="5" s="1"/>
  <c r="C33" i="3"/>
  <c r="E26" i="5" s="1"/>
  <c r="K32" i="3"/>
  <c r="J32" i="3"/>
  <c r="Q32" i="3" s="1"/>
  <c r="K25" i="5" s="1"/>
  <c r="I32" i="3"/>
  <c r="L25" i="5" s="1"/>
  <c r="H32" i="3"/>
  <c r="G32" i="3"/>
  <c r="I25" i="5" s="1"/>
  <c r="F32" i="3"/>
  <c r="G25" i="5" s="1"/>
  <c r="E32" i="3"/>
  <c r="D32" i="3"/>
  <c r="P25" i="5" s="1"/>
  <c r="C32" i="3"/>
  <c r="E25" i="5" s="1"/>
  <c r="K31" i="3"/>
  <c r="J31" i="3"/>
  <c r="Q31" i="3" s="1"/>
  <c r="K24" i="5" s="1"/>
  <c r="I31" i="3"/>
  <c r="L24" i="5" s="1"/>
  <c r="H31" i="3"/>
  <c r="G31" i="3"/>
  <c r="I24" i="5" s="1"/>
  <c r="F31" i="3"/>
  <c r="G24" i="5" s="1"/>
  <c r="E31" i="3"/>
  <c r="D31" i="3"/>
  <c r="P24" i="5" s="1"/>
  <c r="C31" i="3"/>
  <c r="E24" i="5" s="1"/>
  <c r="K30" i="3"/>
  <c r="J30" i="3"/>
  <c r="Q30" i="3" s="1"/>
  <c r="K23" i="5" s="1"/>
  <c r="I30" i="3"/>
  <c r="L23" i="5" s="1"/>
  <c r="H30" i="3"/>
  <c r="G30" i="3"/>
  <c r="I23" i="5" s="1"/>
  <c r="F30" i="3"/>
  <c r="G23" i="5" s="1"/>
  <c r="E30" i="3"/>
  <c r="D30" i="3"/>
  <c r="P23" i="5" s="1"/>
  <c r="C30" i="3"/>
  <c r="E23" i="5" s="1"/>
  <c r="K29" i="3"/>
  <c r="J29" i="3"/>
  <c r="Q29" i="3" s="1"/>
  <c r="K22" i="5" s="1"/>
  <c r="I29" i="3"/>
  <c r="L22" i="5" s="1"/>
  <c r="H29" i="3"/>
  <c r="G29" i="3"/>
  <c r="I22" i="5" s="1"/>
  <c r="F29" i="3"/>
  <c r="G22" i="5" s="1"/>
  <c r="E29" i="3"/>
  <c r="D29" i="3"/>
  <c r="P22" i="5" s="1"/>
  <c r="C29" i="3"/>
  <c r="E22" i="5" s="1"/>
  <c r="K28" i="3"/>
  <c r="J28" i="3"/>
  <c r="Q28" i="3" s="1"/>
  <c r="K21" i="5" s="1"/>
  <c r="I28" i="3"/>
  <c r="L21" i="5" s="1"/>
  <c r="H28" i="3"/>
  <c r="G28" i="3"/>
  <c r="I21" i="5" s="1"/>
  <c r="F28" i="3"/>
  <c r="G21" i="5" s="1"/>
  <c r="E28" i="3"/>
  <c r="D28" i="3"/>
  <c r="P21" i="5" s="1"/>
  <c r="C28" i="3"/>
  <c r="E21" i="5" s="1"/>
  <c r="K27" i="3"/>
  <c r="J27" i="3"/>
  <c r="Q27" i="3" s="1"/>
  <c r="K20" i="5" s="1"/>
  <c r="I27" i="3"/>
  <c r="L20" i="5" s="1"/>
  <c r="H27" i="3"/>
  <c r="G27" i="3"/>
  <c r="I20" i="5" s="1"/>
  <c r="F27" i="3"/>
  <c r="G20" i="5" s="1"/>
  <c r="E27" i="3"/>
  <c r="D27" i="3"/>
  <c r="P20" i="5" s="1"/>
  <c r="C27" i="3"/>
  <c r="E20" i="5" s="1"/>
  <c r="K26" i="3"/>
  <c r="J26" i="3"/>
  <c r="Q26" i="3" s="1"/>
  <c r="K19" i="5" s="1"/>
  <c r="I26" i="3"/>
  <c r="L19" i="5" s="1"/>
  <c r="H26" i="3"/>
  <c r="G26" i="3"/>
  <c r="I19" i="5" s="1"/>
  <c r="F26" i="3"/>
  <c r="G19" i="5" s="1"/>
  <c r="E26" i="3"/>
  <c r="D26" i="3"/>
  <c r="P19" i="5" s="1"/>
  <c r="C26" i="3"/>
  <c r="E19" i="5" s="1"/>
  <c r="K25" i="3"/>
  <c r="J25" i="3"/>
  <c r="Q25" i="3" s="1"/>
  <c r="K18" i="5" s="1"/>
  <c r="I25" i="3"/>
  <c r="L18" i="5" s="1"/>
  <c r="H25" i="3"/>
  <c r="G25" i="3"/>
  <c r="I18" i="5" s="1"/>
  <c r="F25" i="3"/>
  <c r="G18" i="5" s="1"/>
  <c r="E25" i="3"/>
  <c r="D25" i="3"/>
  <c r="P18" i="5" s="1"/>
  <c r="C25" i="3"/>
  <c r="E18" i="5" s="1"/>
  <c r="K24" i="3"/>
  <c r="J24" i="3"/>
  <c r="Q24" i="3" s="1"/>
  <c r="K17" i="5" s="1"/>
  <c r="I24" i="3"/>
  <c r="L17" i="5" s="1"/>
  <c r="H24" i="3"/>
  <c r="G24" i="3"/>
  <c r="I17" i="5" s="1"/>
  <c r="F24" i="3"/>
  <c r="G17" i="5" s="1"/>
  <c r="E24" i="3"/>
  <c r="D24" i="3"/>
  <c r="P17" i="5" s="1"/>
  <c r="C24" i="3"/>
  <c r="E17" i="5" s="1"/>
  <c r="K23" i="3"/>
  <c r="J23" i="3"/>
  <c r="Q23" i="3" s="1"/>
  <c r="K16" i="5" s="1"/>
  <c r="I23" i="3"/>
  <c r="L16" i="5" s="1"/>
  <c r="H23" i="3"/>
  <c r="G23" i="3"/>
  <c r="I16" i="5" s="1"/>
  <c r="F23" i="3"/>
  <c r="G16" i="5" s="1"/>
  <c r="E23" i="3"/>
  <c r="D23" i="3"/>
  <c r="P16" i="5" s="1"/>
  <c r="C23" i="3"/>
  <c r="E16" i="5" s="1"/>
  <c r="K22" i="3"/>
  <c r="J22" i="3"/>
  <c r="Q22" i="3" s="1"/>
  <c r="K15" i="5" s="1"/>
  <c r="I22" i="3"/>
  <c r="L15" i="5" s="1"/>
  <c r="H22" i="3"/>
  <c r="G22" i="3"/>
  <c r="I15" i="5" s="1"/>
  <c r="F22" i="3"/>
  <c r="G15" i="5" s="1"/>
  <c r="E22" i="3"/>
  <c r="D22" i="3"/>
  <c r="P15" i="5" s="1"/>
  <c r="C22" i="3"/>
  <c r="E15" i="5" s="1"/>
  <c r="K21" i="3"/>
  <c r="J21" i="3"/>
  <c r="Q21" i="3" s="1"/>
  <c r="K14" i="5" s="1"/>
  <c r="I21" i="3"/>
  <c r="L14" i="5" s="1"/>
  <c r="H21" i="3"/>
  <c r="G21" i="3"/>
  <c r="I14" i="5" s="1"/>
  <c r="F21" i="3"/>
  <c r="G14" i="5" s="1"/>
  <c r="E21" i="3"/>
  <c r="D21" i="3"/>
  <c r="P14" i="5" s="1"/>
  <c r="C21" i="3"/>
  <c r="E14" i="5" s="1"/>
  <c r="K20" i="3"/>
  <c r="J20" i="3"/>
  <c r="Q20" i="3" s="1"/>
  <c r="K13" i="5" s="1"/>
  <c r="I20" i="3"/>
  <c r="L13" i="5" s="1"/>
  <c r="H20" i="3"/>
  <c r="G20" i="3"/>
  <c r="I13" i="5" s="1"/>
  <c r="F20" i="3"/>
  <c r="G13" i="5" s="1"/>
  <c r="E20" i="3"/>
  <c r="D20" i="3"/>
  <c r="P13" i="5" s="1"/>
  <c r="C20" i="3"/>
  <c r="E13" i="5" s="1"/>
  <c r="K19" i="3"/>
  <c r="J19" i="3"/>
  <c r="Q19" i="3" s="1"/>
  <c r="K12" i="5" s="1"/>
  <c r="I19" i="3"/>
  <c r="L12" i="5" s="1"/>
  <c r="H19" i="3"/>
  <c r="G19" i="3"/>
  <c r="I12" i="5" s="1"/>
  <c r="F19" i="3"/>
  <c r="G12" i="5" s="1"/>
  <c r="E19" i="3"/>
  <c r="D19" i="3"/>
  <c r="P12" i="5" s="1"/>
  <c r="C19" i="3"/>
  <c r="E12" i="5" s="1"/>
  <c r="K18" i="3"/>
  <c r="J18" i="3"/>
  <c r="Q18" i="3" s="1"/>
  <c r="K11" i="5" s="1"/>
  <c r="I18" i="3"/>
  <c r="L11" i="5" s="1"/>
  <c r="H18" i="3"/>
  <c r="G18" i="3"/>
  <c r="I11" i="5" s="1"/>
  <c r="F18" i="3"/>
  <c r="G11" i="5" s="1"/>
  <c r="E18" i="3"/>
  <c r="D18" i="3"/>
  <c r="P11" i="5" s="1"/>
  <c r="C18" i="3"/>
  <c r="E11" i="5" s="1"/>
  <c r="K17" i="3"/>
  <c r="J17" i="3"/>
  <c r="Q17" i="3" s="1"/>
  <c r="K10" i="5" s="1"/>
  <c r="I17" i="3"/>
  <c r="L10" i="5" s="1"/>
  <c r="H17" i="3"/>
  <c r="G17" i="3"/>
  <c r="I10" i="5" s="1"/>
  <c r="F17" i="3"/>
  <c r="G10" i="5" s="1"/>
  <c r="E17" i="3"/>
  <c r="D17" i="3"/>
  <c r="P10" i="5" s="1"/>
  <c r="C17" i="3"/>
  <c r="E10" i="5" s="1"/>
  <c r="K16" i="3"/>
  <c r="J16" i="3"/>
  <c r="Q16" i="3" s="1"/>
  <c r="K9" i="5" s="1"/>
  <c r="I16" i="3"/>
  <c r="L9" i="5" s="1"/>
  <c r="H16" i="3"/>
  <c r="G16" i="3"/>
  <c r="I9" i="5" s="1"/>
  <c r="F16" i="3"/>
  <c r="G9" i="5" s="1"/>
  <c r="E16" i="3"/>
  <c r="D16" i="3"/>
  <c r="P9" i="5" s="1"/>
  <c r="C16" i="3"/>
  <c r="E9" i="5" s="1"/>
  <c r="K15" i="3"/>
  <c r="J15" i="3"/>
  <c r="Q15" i="3" s="1"/>
  <c r="K8" i="5" s="1"/>
  <c r="I15" i="3"/>
  <c r="L8" i="5" s="1"/>
  <c r="H15" i="3"/>
  <c r="G15" i="3"/>
  <c r="I8" i="5" s="1"/>
  <c r="F15" i="3"/>
  <c r="G8" i="5" s="1"/>
  <c r="E15" i="3"/>
  <c r="D15" i="3"/>
  <c r="P8" i="5" s="1"/>
  <c r="C15" i="3"/>
  <c r="E8" i="5" s="1"/>
  <c r="H14" i="3"/>
  <c r="H13" i="3"/>
  <c r="H12" i="3"/>
  <c r="H11" i="3"/>
  <c r="H10" i="3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P1" i="8"/>
  <c r="Q1" i="8" s="1"/>
  <c r="Q3" i="8" s="1"/>
  <c r="A1" i="8" s="1"/>
  <c r="G3" i="2"/>
  <c r="H3" i="2"/>
  <c r="I3" i="2"/>
  <c r="J3" i="2"/>
  <c r="G4" i="2"/>
  <c r="H4" i="2"/>
  <c r="I4" i="2"/>
  <c r="J4" i="2"/>
  <c r="G5" i="2"/>
  <c r="H5" i="2"/>
  <c r="I5" i="2"/>
  <c r="J5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I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20" i="2"/>
  <c r="H20" i="2"/>
  <c r="I20" i="2"/>
  <c r="J20" i="2"/>
  <c r="G21" i="2"/>
  <c r="H21" i="2"/>
  <c r="I21" i="2"/>
  <c r="J21" i="2"/>
  <c r="G22" i="2"/>
  <c r="H22" i="2"/>
  <c r="I22" i="2"/>
  <c r="J22" i="2"/>
  <c r="G23" i="2"/>
  <c r="H23" i="2"/>
  <c r="I23" i="2"/>
  <c r="J23" i="2"/>
  <c r="G24" i="2"/>
  <c r="H24" i="2"/>
  <c r="I24" i="2"/>
  <c r="J24" i="2"/>
  <c r="G25" i="2"/>
  <c r="H25" i="2"/>
  <c r="I25" i="2"/>
  <c r="J25" i="2"/>
  <c r="G26" i="2"/>
  <c r="H26" i="2"/>
  <c r="I26" i="2"/>
  <c r="J26" i="2"/>
  <c r="G27" i="2"/>
  <c r="H27" i="2"/>
  <c r="I27" i="2"/>
  <c r="J27" i="2"/>
  <c r="G28" i="2"/>
  <c r="H28" i="2"/>
  <c r="I28" i="2"/>
  <c r="J28" i="2"/>
  <c r="G29" i="2"/>
  <c r="H29" i="2"/>
  <c r="I29" i="2"/>
  <c r="J29" i="2"/>
  <c r="G30" i="2"/>
  <c r="H30" i="2"/>
  <c r="I30" i="2"/>
  <c r="J30" i="2"/>
  <c r="G31" i="2"/>
  <c r="H31" i="2"/>
  <c r="I31" i="2"/>
  <c r="J31" i="2"/>
  <c r="G32" i="2"/>
  <c r="H32" i="2"/>
  <c r="I32" i="2"/>
  <c r="J32" i="2"/>
  <c r="G33" i="2"/>
  <c r="H33" i="2"/>
  <c r="I33" i="2"/>
  <c r="J33" i="2"/>
  <c r="G34" i="2"/>
  <c r="H34" i="2"/>
  <c r="I34" i="2"/>
  <c r="J34" i="2"/>
  <c r="G35" i="2"/>
  <c r="H35" i="2"/>
  <c r="I35" i="2"/>
  <c r="J35" i="2"/>
  <c r="G36" i="2"/>
  <c r="H36" i="2"/>
  <c r="I36" i="2"/>
  <c r="J36" i="2"/>
  <c r="G37" i="2"/>
  <c r="H37" i="2"/>
  <c r="I37" i="2"/>
  <c r="J37" i="2"/>
  <c r="G38" i="2"/>
  <c r="H38" i="2"/>
  <c r="I38" i="2"/>
  <c r="J38" i="2"/>
  <c r="G39" i="2"/>
  <c r="H39" i="2"/>
  <c r="I39" i="2"/>
  <c r="J39" i="2"/>
  <c r="G40" i="2"/>
  <c r="H40" i="2"/>
  <c r="I40" i="2"/>
  <c r="J40" i="2"/>
  <c r="G41" i="2"/>
  <c r="H41" i="2"/>
  <c r="I41" i="2"/>
  <c r="J41" i="2"/>
  <c r="G42" i="2"/>
  <c r="H42" i="2"/>
  <c r="I42" i="2"/>
  <c r="J42" i="2"/>
  <c r="G43" i="2"/>
  <c r="H43" i="2"/>
  <c r="I43" i="2"/>
  <c r="J43" i="2"/>
  <c r="G44" i="2"/>
  <c r="H44" i="2"/>
  <c r="I44" i="2"/>
  <c r="J44" i="2"/>
  <c r="G45" i="2"/>
  <c r="H45" i="2"/>
  <c r="I45" i="2"/>
  <c r="J45" i="2"/>
  <c r="G46" i="2"/>
  <c r="H46" i="2"/>
  <c r="I46" i="2"/>
  <c r="J46" i="2"/>
  <c r="G47" i="2"/>
  <c r="H47" i="2"/>
  <c r="I47" i="2"/>
  <c r="J47" i="2"/>
  <c r="G48" i="2"/>
  <c r="H48" i="2"/>
  <c r="I48" i="2"/>
  <c r="J48" i="2"/>
  <c r="G49" i="2"/>
  <c r="H49" i="2"/>
  <c r="I49" i="2"/>
  <c r="J49" i="2"/>
  <c r="G50" i="2"/>
  <c r="H50" i="2"/>
  <c r="I50" i="2"/>
  <c r="J50" i="2"/>
  <c r="G51" i="2"/>
  <c r="H51" i="2"/>
  <c r="I51" i="2"/>
  <c r="J51" i="2"/>
  <c r="G52" i="2"/>
  <c r="H52" i="2"/>
  <c r="I52" i="2"/>
  <c r="J52" i="2"/>
  <c r="G53" i="2"/>
  <c r="H53" i="2"/>
  <c r="I53" i="2"/>
  <c r="J53" i="2"/>
  <c r="G54" i="2"/>
  <c r="H54" i="2"/>
  <c r="I54" i="2"/>
  <c r="J54" i="2"/>
  <c r="G55" i="2"/>
  <c r="H55" i="2"/>
  <c r="I55" i="2"/>
  <c r="J55" i="2"/>
  <c r="G56" i="2"/>
  <c r="H56" i="2"/>
  <c r="I56" i="2"/>
  <c r="J56" i="2"/>
  <c r="G57" i="2"/>
  <c r="H57" i="2"/>
  <c r="I57" i="2"/>
  <c r="J57" i="2"/>
  <c r="G58" i="2"/>
  <c r="H58" i="2"/>
  <c r="I58" i="2"/>
  <c r="J58" i="2"/>
  <c r="G59" i="2"/>
  <c r="H59" i="2"/>
  <c r="I59" i="2"/>
  <c r="J59" i="2"/>
  <c r="G60" i="2"/>
  <c r="H60" i="2"/>
  <c r="I60" i="2"/>
  <c r="J60" i="2"/>
  <c r="G61" i="2"/>
  <c r="H61" i="2"/>
  <c r="I61" i="2"/>
  <c r="J61" i="2"/>
  <c r="F62" i="2"/>
  <c r="G62" i="2"/>
  <c r="H62" i="2"/>
  <c r="I62" i="2"/>
  <c r="J62" i="2"/>
  <c r="F63" i="2"/>
  <c r="G63" i="2"/>
  <c r="H63" i="2"/>
  <c r="I63" i="2"/>
  <c r="J63" i="2"/>
  <c r="G64" i="2"/>
  <c r="H64" i="2"/>
  <c r="I64" i="2"/>
  <c r="J64" i="2"/>
  <c r="G65" i="2"/>
  <c r="H65" i="2"/>
  <c r="I65" i="2"/>
  <c r="J65" i="2"/>
  <c r="G66" i="2"/>
  <c r="H66" i="2"/>
  <c r="I66" i="2"/>
  <c r="J66" i="2"/>
  <c r="G67" i="2"/>
  <c r="H67" i="2"/>
  <c r="I67" i="2"/>
  <c r="J67" i="2"/>
  <c r="D68" i="2"/>
  <c r="G68" i="2"/>
  <c r="H68" i="2"/>
  <c r="I68" i="2"/>
  <c r="J68" i="2"/>
  <c r="G69" i="2"/>
  <c r="H69" i="2"/>
  <c r="I69" i="2"/>
  <c r="J69" i="2"/>
  <c r="F70" i="2"/>
  <c r="G70" i="2"/>
  <c r="H70" i="2"/>
  <c r="I70" i="2"/>
  <c r="J70" i="2"/>
  <c r="G71" i="2"/>
  <c r="H71" i="2"/>
  <c r="I71" i="2"/>
  <c r="J71" i="2"/>
  <c r="G72" i="2"/>
  <c r="H72" i="2"/>
  <c r="I72" i="2"/>
  <c r="J72" i="2"/>
  <c r="G73" i="2"/>
  <c r="H73" i="2"/>
  <c r="I73" i="2"/>
  <c r="J73" i="2"/>
  <c r="G74" i="2"/>
  <c r="H74" i="2"/>
  <c r="I74" i="2"/>
  <c r="J74" i="2"/>
  <c r="G75" i="2"/>
  <c r="H75" i="2"/>
  <c r="I75" i="2"/>
  <c r="J75" i="2"/>
  <c r="D76" i="2"/>
  <c r="G76" i="2"/>
  <c r="H76" i="2"/>
  <c r="I76" i="2"/>
  <c r="J76" i="2"/>
  <c r="G77" i="2"/>
  <c r="H77" i="2"/>
  <c r="I77" i="2"/>
  <c r="J77" i="2"/>
  <c r="F78" i="2"/>
  <c r="G78" i="2"/>
  <c r="H78" i="2"/>
  <c r="I78" i="2"/>
  <c r="J78" i="2"/>
  <c r="G79" i="2"/>
  <c r="H79" i="2"/>
  <c r="I79" i="2"/>
  <c r="J79" i="2"/>
  <c r="G80" i="2"/>
  <c r="H80" i="2"/>
  <c r="I80" i="2"/>
  <c r="J80" i="2"/>
  <c r="G81" i="2"/>
  <c r="H81" i="2"/>
  <c r="I81" i="2"/>
  <c r="J81" i="2"/>
  <c r="E82" i="2"/>
  <c r="G82" i="2"/>
  <c r="H82" i="2"/>
  <c r="I82" i="2"/>
  <c r="J82" i="2"/>
  <c r="G83" i="2"/>
  <c r="H83" i="2"/>
  <c r="I83" i="2"/>
  <c r="J83" i="2"/>
  <c r="G84" i="2"/>
  <c r="H84" i="2"/>
  <c r="I84" i="2"/>
  <c r="J84" i="2"/>
  <c r="G85" i="2"/>
  <c r="H85" i="2"/>
  <c r="I85" i="2"/>
  <c r="J85" i="2"/>
  <c r="G86" i="2"/>
  <c r="H86" i="2"/>
  <c r="I86" i="2"/>
  <c r="J86" i="2"/>
  <c r="G87" i="2"/>
  <c r="H87" i="2"/>
  <c r="I87" i="2"/>
  <c r="J87" i="2"/>
  <c r="G88" i="2"/>
  <c r="H88" i="2"/>
  <c r="I88" i="2"/>
  <c r="J88" i="2"/>
  <c r="G89" i="2"/>
  <c r="H89" i="2"/>
  <c r="I89" i="2"/>
  <c r="J89" i="2"/>
  <c r="E90" i="2"/>
  <c r="G90" i="2"/>
  <c r="H90" i="2"/>
  <c r="I90" i="2"/>
  <c r="J90" i="2"/>
  <c r="G91" i="2"/>
  <c r="H91" i="2"/>
  <c r="I91" i="2"/>
  <c r="J91" i="2"/>
  <c r="G92" i="2"/>
  <c r="H92" i="2"/>
  <c r="I92" i="2"/>
  <c r="J92" i="2"/>
  <c r="G93" i="2"/>
  <c r="H93" i="2"/>
  <c r="I93" i="2"/>
  <c r="J93" i="2"/>
  <c r="G94" i="2"/>
  <c r="H94" i="2"/>
  <c r="I94" i="2"/>
  <c r="J94" i="2"/>
  <c r="F95" i="2"/>
  <c r="G95" i="2"/>
  <c r="H95" i="2"/>
  <c r="I95" i="2"/>
  <c r="J95" i="2"/>
  <c r="G96" i="2"/>
  <c r="H96" i="2"/>
  <c r="I96" i="2"/>
  <c r="J96" i="2"/>
  <c r="G97" i="2"/>
  <c r="H97" i="2"/>
  <c r="I97" i="2"/>
  <c r="J97" i="2"/>
  <c r="E98" i="2"/>
  <c r="G98" i="2"/>
  <c r="H98" i="2"/>
  <c r="I98" i="2"/>
  <c r="J98" i="2"/>
  <c r="G99" i="2"/>
  <c r="H99" i="2"/>
  <c r="I99" i="2"/>
  <c r="J99" i="2"/>
  <c r="G100" i="2"/>
  <c r="H100" i="2"/>
  <c r="I100" i="2"/>
  <c r="J100" i="2"/>
  <c r="G101" i="2"/>
  <c r="H101" i="2"/>
  <c r="I101" i="2"/>
  <c r="J101" i="2"/>
  <c r="M3" i="2"/>
  <c r="D3" i="2" s="1"/>
  <c r="N3" i="2"/>
  <c r="E3" i="2" s="1"/>
  <c r="O3" i="2"/>
  <c r="F3" i="2" s="1"/>
  <c r="M4" i="2"/>
  <c r="D4" i="2" s="1"/>
  <c r="N4" i="2"/>
  <c r="E4" i="2" s="1"/>
  <c r="O4" i="2"/>
  <c r="F4" i="2" s="1"/>
  <c r="M5" i="2"/>
  <c r="D5" i="2" s="1"/>
  <c r="N5" i="2"/>
  <c r="E5" i="2" s="1"/>
  <c r="O5" i="2"/>
  <c r="F5" i="2" s="1"/>
  <c r="M6" i="2"/>
  <c r="D6" i="2" s="1"/>
  <c r="N6" i="2"/>
  <c r="E6" i="2" s="1"/>
  <c r="O6" i="2"/>
  <c r="F6" i="2" s="1"/>
  <c r="M7" i="2"/>
  <c r="D7" i="2" s="1"/>
  <c r="N7" i="2"/>
  <c r="E7" i="2" s="1"/>
  <c r="O7" i="2"/>
  <c r="F7" i="2" s="1"/>
  <c r="M8" i="2"/>
  <c r="D8" i="2" s="1"/>
  <c r="N8" i="2"/>
  <c r="E8" i="2" s="1"/>
  <c r="O8" i="2"/>
  <c r="F8" i="2" s="1"/>
  <c r="M9" i="2"/>
  <c r="D9" i="2" s="1"/>
  <c r="N9" i="2"/>
  <c r="E9" i="2" s="1"/>
  <c r="O9" i="2"/>
  <c r="F9" i="2" s="1"/>
  <c r="M10" i="2"/>
  <c r="D10" i="2" s="1"/>
  <c r="N10" i="2"/>
  <c r="E10" i="2" s="1"/>
  <c r="O10" i="2"/>
  <c r="F10" i="2" s="1"/>
  <c r="M11" i="2"/>
  <c r="D11" i="2" s="1"/>
  <c r="N11" i="2"/>
  <c r="E11" i="2" s="1"/>
  <c r="O11" i="2"/>
  <c r="F11" i="2" s="1"/>
  <c r="M12" i="2"/>
  <c r="D12" i="2" s="1"/>
  <c r="N12" i="2"/>
  <c r="E12" i="2" s="1"/>
  <c r="O12" i="2"/>
  <c r="F12" i="2" s="1"/>
  <c r="M13" i="2"/>
  <c r="D13" i="2" s="1"/>
  <c r="N13" i="2"/>
  <c r="E13" i="2" s="1"/>
  <c r="O13" i="2"/>
  <c r="F13" i="2" s="1"/>
  <c r="M14" i="2"/>
  <c r="D14" i="2" s="1"/>
  <c r="N14" i="2"/>
  <c r="E14" i="2" s="1"/>
  <c r="O14" i="2"/>
  <c r="F14" i="2" s="1"/>
  <c r="M15" i="2"/>
  <c r="D15" i="2" s="1"/>
  <c r="N15" i="2"/>
  <c r="E15" i="2" s="1"/>
  <c r="O15" i="2"/>
  <c r="F15" i="2" s="1"/>
  <c r="M16" i="2"/>
  <c r="D16" i="2" s="1"/>
  <c r="N16" i="2"/>
  <c r="E16" i="2" s="1"/>
  <c r="O16" i="2"/>
  <c r="F16" i="2" s="1"/>
  <c r="M17" i="2"/>
  <c r="D17" i="2" s="1"/>
  <c r="N17" i="2"/>
  <c r="E17" i="2" s="1"/>
  <c r="O17" i="2"/>
  <c r="F17" i="2" s="1"/>
  <c r="M18" i="2"/>
  <c r="D18" i="2" s="1"/>
  <c r="N18" i="2"/>
  <c r="E18" i="2" s="1"/>
  <c r="O18" i="2"/>
  <c r="F18" i="2" s="1"/>
  <c r="M19" i="2"/>
  <c r="D19" i="2" s="1"/>
  <c r="N19" i="2"/>
  <c r="E19" i="2" s="1"/>
  <c r="O19" i="2"/>
  <c r="F19" i="2" s="1"/>
  <c r="M20" i="2"/>
  <c r="D20" i="2" s="1"/>
  <c r="N20" i="2"/>
  <c r="E20" i="2" s="1"/>
  <c r="O20" i="2"/>
  <c r="F20" i="2" s="1"/>
  <c r="M21" i="2"/>
  <c r="D21" i="2" s="1"/>
  <c r="N21" i="2"/>
  <c r="E21" i="2" s="1"/>
  <c r="O21" i="2"/>
  <c r="F21" i="2" s="1"/>
  <c r="M22" i="2"/>
  <c r="D22" i="2" s="1"/>
  <c r="N22" i="2"/>
  <c r="E22" i="2" s="1"/>
  <c r="O22" i="2"/>
  <c r="F22" i="2" s="1"/>
  <c r="M23" i="2"/>
  <c r="D23" i="2" s="1"/>
  <c r="N23" i="2"/>
  <c r="E23" i="2" s="1"/>
  <c r="O23" i="2"/>
  <c r="F23" i="2" s="1"/>
  <c r="M24" i="2"/>
  <c r="D24" i="2" s="1"/>
  <c r="N24" i="2"/>
  <c r="E24" i="2" s="1"/>
  <c r="O24" i="2"/>
  <c r="F24" i="2" s="1"/>
  <c r="M25" i="2"/>
  <c r="D25" i="2" s="1"/>
  <c r="N25" i="2"/>
  <c r="E25" i="2" s="1"/>
  <c r="O25" i="2"/>
  <c r="F25" i="2" s="1"/>
  <c r="M26" i="2"/>
  <c r="D26" i="2" s="1"/>
  <c r="N26" i="2"/>
  <c r="E26" i="2" s="1"/>
  <c r="O26" i="2"/>
  <c r="F26" i="2" s="1"/>
  <c r="M27" i="2"/>
  <c r="D27" i="2" s="1"/>
  <c r="N27" i="2"/>
  <c r="E27" i="2" s="1"/>
  <c r="O27" i="2"/>
  <c r="F27" i="2" s="1"/>
  <c r="M28" i="2"/>
  <c r="D28" i="2" s="1"/>
  <c r="N28" i="2"/>
  <c r="E28" i="2" s="1"/>
  <c r="O28" i="2"/>
  <c r="F28" i="2" s="1"/>
  <c r="M29" i="2"/>
  <c r="D29" i="2" s="1"/>
  <c r="N29" i="2"/>
  <c r="E29" i="2" s="1"/>
  <c r="O29" i="2"/>
  <c r="F29" i="2" s="1"/>
  <c r="M30" i="2"/>
  <c r="D30" i="2" s="1"/>
  <c r="N30" i="2"/>
  <c r="E30" i="2" s="1"/>
  <c r="O30" i="2"/>
  <c r="F30" i="2" s="1"/>
  <c r="M31" i="2"/>
  <c r="D31" i="2" s="1"/>
  <c r="N31" i="2"/>
  <c r="E31" i="2" s="1"/>
  <c r="O31" i="2"/>
  <c r="F31" i="2" s="1"/>
  <c r="M32" i="2"/>
  <c r="D32" i="2" s="1"/>
  <c r="N32" i="2"/>
  <c r="E32" i="2" s="1"/>
  <c r="O32" i="2"/>
  <c r="F32" i="2" s="1"/>
  <c r="M33" i="2"/>
  <c r="D33" i="2" s="1"/>
  <c r="N33" i="2"/>
  <c r="E33" i="2" s="1"/>
  <c r="O33" i="2"/>
  <c r="F33" i="2" s="1"/>
  <c r="M34" i="2"/>
  <c r="D34" i="2" s="1"/>
  <c r="N34" i="2"/>
  <c r="E34" i="2" s="1"/>
  <c r="O34" i="2"/>
  <c r="F34" i="2" s="1"/>
  <c r="M35" i="2"/>
  <c r="D35" i="2" s="1"/>
  <c r="N35" i="2"/>
  <c r="E35" i="2" s="1"/>
  <c r="O35" i="2"/>
  <c r="F35" i="2" s="1"/>
  <c r="M36" i="2"/>
  <c r="D36" i="2" s="1"/>
  <c r="N36" i="2"/>
  <c r="E36" i="2" s="1"/>
  <c r="O36" i="2"/>
  <c r="F36" i="2" s="1"/>
  <c r="M37" i="2"/>
  <c r="D37" i="2" s="1"/>
  <c r="N37" i="2"/>
  <c r="E37" i="2" s="1"/>
  <c r="O37" i="2"/>
  <c r="F37" i="2" s="1"/>
  <c r="M38" i="2"/>
  <c r="D38" i="2" s="1"/>
  <c r="N38" i="2"/>
  <c r="E38" i="2" s="1"/>
  <c r="O38" i="2"/>
  <c r="F38" i="2" s="1"/>
  <c r="M39" i="2"/>
  <c r="D39" i="2" s="1"/>
  <c r="N39" i="2"/>
  <c r="E39" i="2" s="1"/>
  <c r="O39" i="2"/>
  <c r="F39" i="2" s="1"/>
  <c r="M40" i="2"/>
  <c r="D40" i="2" s="1"/>
  <c r="N40" i="2"/>
  <c r="E40" i="2" s="1"/>
  <c r="O40" i="2"/>
  <c r="F40" i="2" s="1"/>
  <c r="M41" i="2"/>
  <c r="D41" i="2" s="1"/>
  <c r="N41" i="2"/>
  <c r="E41" i="2" s="1"/>
  <c r="O41" i="2"/>
  <c r="F41" i="2" s="1"/>
  <c r="M42" i="2"/>
  <c r="D42" i="2" s="1"/>
  <c r="N42" i="2"/>
  <c r="E42" i="2" s="1"/>
  <c r="O42" i="2"/>
  <c r="F42" i="2" s="1"/>
  <c r="M43" i="2"/>
  <c r="D43" i="2" s="1"/>
  <c r="N43" i="2"/>
  <c r="E43" i="2" s="1"/>
  <c r="O43" i="2"/>
  <c r="F43" i="2" s="1"/>
  <c r="M44" i="2"/>
  <c r="D44" i="2" s="1"/>
  <c r="N44" i="2"/>
  <c r="E44" i="2" s="1"/>
  <c r="O44" i="2"/>
  <c r="F44" i="2" s="1"/>
  <c r="M45" i="2"/>
  <c r="D45" i="2" s="1"/>
  <c r="N45" i="2"/>
  <c r="E45" i="2" s="1"/>
  <c r="O45" i="2"/>
  <c r="F45" i="2" s="1"/>
  <c r="M46" i="2"/>
  <c r="D46" i="2" s="1"/>
  <c r="N46" i="2"/>
  <c r="E46" i="2" s="1"/>
  <c r="O46" i="2"/>
  <c r="F46" i="2" s="1"/>
  <c r="M47" i="2"/>
  <c r="D47" i="2" s="1"/>
  <c r="N47" i="2"/>
  <c r="E47" i="2" s="1"/>
  <c r="O47" i="2"/>
  <c r="F47" i="2" s="1"/>
  <c r="M48" i="2"/>
  <c r="D48" i="2" s="1"/>
  <c r="N48" i="2"/>
  <c r="E48" i="2" s="1"/>
  <c r="O48" i="2"/>
  <c r="F48" i="2" s="1"/>
  <c r="M49" i="2"/>
  <c r="D49" i="2" s="1"/>
  <c r="N49" i="2"/>
  <c r="E49" i="2" s="1"/>
  <c r="O49" i="2"/>
  <c r="F49" i="2" s="1"/>
  <c r="M50" i="2"/>
  <c r="D50" i="2" s="1"/>
  <c r="N50" i="2"/>
  <c r="E50" i="2" s="1"/>
  <c r="O50" i="2"/>
  <c r="F50" i="2" s="1"/>
  <c r="M51" i="2"/>
  <c r="D51" i="2" s="1"/>
  <c r="N51" i="2"/>
  <c r="E51" i="2" s="1"/>
  <c r="O51" i="2"/>
  <c r="F51" i="2" s="1"/>
  <c r="M52" i="2"/>
  <c r="D52" i="2" s="1"/>
  <c r="N52" i="2"/>
  <c r="E52" i="2" s="1"/>
  <c r="O52" i="2"/>
  <c r="F52" i="2" s="1"/>
  <c r="M53" i="2"/>
  <c r="D53" i="2" s="1"/>
  <c r="N53" i="2"/>
  <c r="E53" i="2" s="1"/>
  <c r="O53" i="2"/>
  <c r="F53" i="2" s="1"/>
  <c r="M54" i="2"/>
  <c r="D54" i="2" s="1"/>
  <c r="N54" i="2"/>
  <c r="E54" i="2" s="1"/>
  <c r="O54" i="2"/>
  <c r="F54" i="2" s="1"/>
  <c r="M55" i="2"/>
  <c r="D55" i="2" s="1"/>
  <c r="N55" i="2"/>
  <c r="E55" i="2" s="1"/>
  <c r="O55" i="2"/>
  <c r="F55" i="2" s="1"/>
  <c r="M56" i="2"/>
  <c r="D56" i="2" s="1"/>
  <c r="N56" i="2"/>
  <c r="E56" i="2" s="1"/>
  <c r="O56" i="2"/>
  <c r="F56" i="2" s="1"/>
  <c r="M57" i="2"/>
  <c r="D57" i="2" s="1"/>
  <c r="N57" i="2"/>
  <c r="E57" i="2" s="1"/>
  <c r="O57" i="2"/>
  <c r="F57" i="2" s="1"/>
  <c r="M58" i="2"/>
  <c r="D58" i="2" s="1"/>
  <c r="N58" i="2"/>
  <c r="E58" i="2" s="1"/>
  <c r="O58" i="2"/>
  <c r="F58" i="2" s="1"/>
  <c r="M59" i="2"/>
  <c r="D59" i="2" s="1"/>
  <c r="N59" i="2"/>
  <c r="E59" i="2" s="1"/>
  <c r="O59" i="2"/>
  <c r="F59" i="2" s="1"/>
  <c r="M60" i="2"/>
  <c r="D60" i="2" s="1"/>
  <c r="N60" i="2"/>
  <c r="E60" i="2" s="1"/>
  <c r="O60" i="2"/>
  <c r="F60" i="2" s="1"/>
  <c r="M61" i="2"/>
  <c r="D61" i="2" s="1"/>
  <c r="N61" i="2"/>
  <c r="E61" i="2" s="1"/>
  <c r="O61" i="2"/>
  <c r="F61" i="2" s="1"/>
  <c r="M62" i="2"/>
  <c r="D62" i="2" s="1"/>
  <c r="N62" i="2"/>
  <c r="E62" i="2" s="1"/>
  <c r="O62" i="2"/>
  <c r="M63" i="2"/>
  <c r="D63" i="2" s="1"/>
  <c r="N63" i="2"/>
  <c r="E63" i="2" s="1"/>
  <c r="O63" i="2"/>
  <c r="M64" i="2"/>
  <c r="D64" i="2" s="1"/>
  <c r="N64" i="2"/>
  <c r="E64" i="2" s="1"/>
  <c r="O64" i="2"/>
  <c r="F64" i="2" s="1"/>
  <c r="M65" i="2"/>
  <c r="D65" i="2" s="1"/>
  <c r="N65" i="2"/>
  <c r="E65" i="2" s="1"/>
  <c r="O65" i="2"/>
  <c r="F65" i="2" s="1"/>
  <c r="M66" i="2"/>
  <c r="D66" i="2" s="1"/>
  <c r="N66" i="2"/>
  <c r="E66" i="2" s="1"/>
  <c r="O66" i="2"/>
  <c r="F66" i="2" s="1"/>
  <c r="M67" i="2"/>
  <c r="D67" i="2" s="1"/>
  <c r="N67" i="2"/>
  <c r="E67" i="2" s="1"/>
  <c r="O67" i="2"/>
  <c r="F67" i="2" s="1"/>
  <c r="M68" i="2"/>
  <c r="N68" i="2"/>
  <c r="E68" i="2" s="1"/>
  <c r="O68" i="2"/>
  <c r="F68" i="2" s="1"/>
  <c r="M69" i="2"/>
  <c r="D69" i="2" s="1"/>
  <c r="N69" i="2"/>
  <c r="E69" i="2" s="1"/>
  <c r="O69" i="2"/>
  <c r="F69" i="2" s="1"/>
  <c r="M70" i="2"/>
  <c r="D70" i="2" s="1"/>
  <c r="N70" i="2"/>
  <c r="E70" i="2" s="1"/>
  <c r="O70" i="2"/>
  <c r="M71" i="2"/>
  <c r="D71" i="2" s="1"/>
  <c r="N71" i="2"/>
  <c r="E71" i="2" s="1"/>
  <c r="O71" i="2"/>
  <c r="F71" i="2" s="1"/>
  <c r="M72" i="2"/>
  <c r="D72" i="2" s="1"/>
  <c r="N72" i="2"/>
  <c r="E72" i="2" s="1"/>
  <c r="O72" i="2"/>
  <c r="F72" i="2" s="1"/>
  <c r="M73" i="2"/>
  <c r="D73" i="2" s="1"/>
  <c r="N73" i="2"/>
  <c r="E73" i="2" s="1"/>
  <c r="O73" i="2"/>
  <c r="F73" i="2" s="1"/>
  <c r="M74" i="2"/>
  <c r="D74" i="2" s="1"/>
  <c r="N74" i="2"/>
  <c r="E74" i="2" s="1"/>
  <c r="O74" i="2"/>
  <c r="F74" i="2" s="1"/>
  <c r="M75" i="2"/>
  <c r="D75" i="2" s="1"/>
  <c r="N75" i="2"/>
  <c r="E75" i="2" s="1"/>
  <c r="O75" i="2"/>
  <c r="F75" i="2" s="1"/>
  <c r="M76" i="2"/>
  <c r="N76" i="2"/>
  <c r="E76" i="2" s="1"/>
  <c r="O76" i="2"/>
  <c r="F76" i="2" s="1"/>
  <c r="M77" i="2"/>
  <c r="D77" i="2" s="1"/>
  <c r="N77" i="2"/>
  <c r="E77" i="2" s="1"/>
  <c r="O77" i="2"/>
  <c r="F77" i="2" s="1"/>
  <c r="M78" i="2"/>
  <c r="D78" i="2" s="1"/>
  <c r="N78" i="2"/>
  <c r="E78" i="2" s="1"/>
  <c r="O78" i="2"/>
  <c r="M79" i="2"/>
  <c r="D79" i="2" s="1"/>
  <c r="N79" i="2"/>
  <c r="E79" i="2" s="1"/>
  <c r="O79" i="2"/>
  <c r="F79" i="2" s="1"/>
  <c r="M80" i="2"/>
  <c r="D80" i="2" s="1"/>
  <c r="N80" i="2"/>
  <c r="E80" i="2" s="1"/>
  <c r="O80" i="2"/>
  <c r="F80" i="2" s="1"/>
  <c r="M81" i="2"/>
  <c r="D81" i="2" s="1"/>
  <c r="N81" i="2"/>
  <c r="E81" i="2" s="1"/>
  <c r="O81" i="2"/>
  <c r="F81" i="2" s="1"/>
  <c r="M82" i="2"/>
  <c r="D82" i="2" s="1"/>
  <c r="N82" i="2"/>
  <c r="O82" i="2"/>
  <c r="F82" i="2" s="1"/>
  <c r="M83" i="2"/>
  <c r="D83" i="2" s="1"/>
  <c r="N83" i="2"/>
  <c r="E83" i="2" s="1"/>
  <c r="O83" i="2"/>
  <c r="F83" i="2" s="1"/>
  <c r="M84" i="2"/>
  <c r="D84" i="2" s="1"/>
  <c r="N84" i="2"/>
  <c r="E84" i="2" s="1"/>
  <c r="O84" i="2"/>
  <c r="F84" i="2" s="1"/>
  <c r="M85" i="2"/>
  <c r="D85" i="2" s="1"/>
  <c r="N85" i="2"/>
  <c r="E85" i="2" s="1"/>
  <c r="O85" i="2"/>
  <c r="F85" i="2" s="1"/>
  <c r="M86" i="2"/>
  <c r="D86" i="2" s="1"/>
  <c r="N86" i="2"/>
  <c r="E86" i="2" s="1"/>
  <c r="O86" i="2"/>
  <c r="F86" i="2" s="1"/>
  <c r="M87" i="2"/>
  <c r="D87" i="2" s="1"/>
  <c r="N87" i="2"/>
  <c r="E87" i="2" s="1"/>
  <c r="O87" i="2"/>
  <c r="F87" i="2" s="1"/>
  <c r="M88" i="2"/>
  <c r="D88" i="2" s="1"/>
  <c r="N88" i="2"/>
  <c r="E88" i="2" s="1"/>
  <c r="O88" i="2"/>
  <c r="F88" i="2" s="1"/>
  <c r="M89" i="2"/>
  <c r="D89" i="2" s="1"/>
  <c r="N89" i="2"/>
  <c r="E89" i="2" s="1"/>
  <c r="O89" i="2"/>
  <c r="F89" i="2" s="1"/>
  <c r="M90" i="2"/>
  <c r="D90" i="2" s="1"/>
  <c r="N90" i="2"/>
  <c r="O90" i="2"/>
  <c r="F90" i="2" s="1"/>
  <c r="M91" i="2"/>
  <c r="D91" i="2" s="1"/>
  <c r="N91" i="2"/>
  <c r="E91" i="2" s="1"/>
  <c r="O91" i="2"/>
  <c r="F91" i="2" s="1"/>
  <c r="M92" i="2"/>
  <c r="D92" i="2" s="1"/>
  <c r="N92" i="2"/>
  <c r="E92" i="2" s="1"/>
  <c r="O92" i="2"/>
  <c r="F92" i="2" s="1"/>
  <c r="M93" i="2"/>
  <c r="D93" i="2" s="1"/>
  <c r="N93" i="2"/>
  <c r="E93" i="2" s="1"/>
  <c r="O93" i="2"/>
  <c r="F93" i="2" s="1"/>
  <c r="M94" i="2"/>
  <c r="D94" i="2" s="1"/>
  <c r="N94" i="2"/>
  <c r="E94" i="2" s="1"/>
  <c r="O94" i="2"/>
  <c r="F94" i="2" s="1"/>
  <c r="M95" i="2"/>
  <c r="D95" i="2" s="1"/>
  <c r="N95" i="2"/>
  <c r="E95" i="2" s="1"/>
  <c r="O95" i="2"/>
  <c r="M96" i="2"/>
  <c r="D96" i="2" s="1"/>
  <c r="N96" i="2"/>
  <c r="E96" i="2" s="1"/>
  <c r="O96" i="2"/>
  <c r="F96" i="2" s="1"/>
  <c r="M97" i="2"/>
  <c r="D97" i="2" s="1"/>
  <c r="N97" i="2"/>
  <c r="E97" i="2" s="1"/>
  <c r="O97" i="2"/>
  <c r="F97" i="2" s="1"/>
  <c r="M98" i="2"/>
  <c r="D98" i="2" s="1"/>
  <c r="N98" i="2"/>
  <c r="O98" i="2"/>
  <c r="F98" i="2" s="1"/>
  <c r="M99" i="2"/>
  <c r="D99" i="2" s="1"/>
  <c r="N99" i="2"/>
  <c r="E99" i="2" s="1"/>
  <c r="O99" i="2"/>
  <c r="F99" i="2" s="1"/>
  <c r="M100" i="2"/>
  <c r="D100" i="2" s="1"/>
  <c r="N100" i="2"/>
  <c r="E100" i="2" s="1"/>
  <c r="O100" i="2"/>
  <c r="F100" i="2" s="1"/>
  <c r="M101" i="2"/>
  <c r="D101" i="2" s="1"/>
  <c r="N101" i="2"/>
  <c r="E101" i="2" s="1"/>
  <c r="O101" i="2"/>
  <c r="F101" i="2" s="1"/>
  <c r="N2" i="2"/>
  <c r="E2" i="2" s="1"/>
  <c r="J2" i="2"/>
  <c r="I2" i="2"/>
  <c r="H2" i="2"/>
  <c r="G2" i="2"/>
  <c r="O2" i="2"/>
  <c r="F2" i="2" s="1"/>
  <c r="M2" i="2"/>
  <c r="D2" i="2" s="1"/>
  <c r="C2" i="2"/>
  <c r="F8" i="5" l="1"/>
  <c r="H8" i="5"/>
  <c r="M10" i="5"/>
  <c r="N10" i="5"/>
  <c r="F16" i="5"/>
  <c r="H16" i="5"/>
  <c r="M18" i="5"/>
  <c r="N18" i="5"/>
  <c r="F24" i="5"/>
  <c r="H24" i="5"/>
  <c r="M26" i="5"/>
  <c r="N26" i="5"/>
  <c r="F35" i="5"/>
  <c r="H35" i="5"/>
  <c r="N29" i="5"/>
  <c r="M29" i="5"/>
  <c r="H27" i="5"/>
  <c r="F27" i="5"/>
  <c r="F9" i="5"/>
  <c r="H9" i="5"/>
  <c r="M11" i="5"/>
  <c r="N11" i="5"/>
  <c r="F17" i="5"/>
  <c r="H17" i="5"/>
  <c r="N19" i="5"/>
  <c r="M19" i="5"/>
  <c r="F25" i="5"/>
  <c r="H25" i="5"/>
  <c r="M36" i="5"/>
  <c r="N36" i="5"/>
  <c r="F34" i="5"/>
  <c r="H34" i="5"/>
  <c r="N28" i="5"/>
  <c r="M28" i="5"/>
  <c r="H10" i="5"/>
  <c r="F10" i="5"/>
  <c r="N12" i="5"/>
  <c r="M12" i="5"/>
  <c r="F18" i="5"/>
  <c r="H18" i="5"/>
  <c r="N20" i="5"/>
  <c r="M20" i="5"/>
  <c r="F26" i="5"/>
  <c r="H26" i="5"/>
  <c r="N35" i="5"/>
  <c r="M35" i="5"/>
  <c r="F33" i="5"/>
  <c r="H33" i="5"/>
  <c r="M27" i="5"/>
  <c r="N27" i="5"/>
  <c r="F40" i="5"/>
  <c r="H40" i="5"/>
  <c r="F11" i="5"/>
  <c r="H11" i="5"/>
  <c r="N13" i="5"/>
  <c r="M13" i="5"/>
  <c r="F19" i="5"/>
  <c r="H19" i="5"/>
  <c r="N21" i="5"/>
  <c r="M21" i="5"/>
  <c r="N34" i="5"/>
  <c r="M34" i="5"/>
  <c r="F32" i="5"/>
  <c r="H32" i="5"/>
  <c r="F39" i="5"/>
  <c r="H39" i="5"/>
  <c r="F12" i="5"/>
  <c r="H12" i="5"/>
  <c r="M14" i="5"/>
  <c r="N14" i="5"/>
  <c r="F20" i="5"/>
  <c r="H20" i="5"/>
  <c r="N22" i="5"/>
  <c r="M22" i="5"/>
  <c r="N33" i="5"/>
  <c r="M33" i="5"/>
  <c r="F31" i="5"/>
  <c r="H31" i="5"/>
  <c r="N40" i="5"/>
  <c r="M40" i="5"/>
  <c r="F38" i="5"/>
  <c r="H38" i="5"/>
  <c r="F13" i="5"/>
  <c r="H13" i="5"/>
  <c r="M15" i="5"/>
  <c r="N15" i="5"/>
  <c r="F21" i="5"/>
  <c r="H21" i="5"/>
  <c r="N23" i="5"/>
  <c r="M23" i="5"/>
  <c r="M32" i="5"/>
  <c r="N32" i="5"/>
  <c r="H30" i="5"/>
  <c r="F30" i="5"/>
  <c r="N39" i="5"/>
  <c r="M39" i="5"/>
  <c r="F37" i="5"/>
  <c r="H37" i="5"/>
  <c r="N8" i="5"/>
  <c r="M8" i="5"/>
  <c r="H14" i="5"/>
  <c r="F14" i="5"/>
  <c r="N16" i="5"/>
  <c r="M16" i="5"/>
  <c r="F22" i="5"/>
  <c r="H22" i="5"/>
  <c r="M24" i="5"/>
  <c r="N24" i="5"/>
  <c r="N31" i="5"/>
  <c r="M31" i="5"/>
  <c r="F29" i="5"/>
  <c r="H29" i="5"/>
  <c r="N38" i="5"/>
  <c r="M38" i="5"/>
  <c r="N9" i="5"/>
  <c r="M9" i="5"/>
  <c r="F15" i="5"/>
  <c r="H15" i="5"/>
  <c r="N17" i="5"/>
  <c r="M17" i="5"/>
  <c r="F23" i="5"/>
  <c r="H23" i="5"/>
  <c r="N25" i="5"/>
  <c r="M25" i="5"/>
  <c r="F36" i="5"/>
  <c r="H36" i="5"/>
  <c r="M30" i="5"/>
  <c r="N30" i="5"/>
  <c r="F28" i="5"/>
  <c r="H28" i="5"/>
  <c r="N37" i="5"/>
  <c r="M37" i="5"/>
  <c r="R4" i="6"/>
  <c r="R5" i="6"/>
  <c r="R6" i="6"/>
  <c r="R7" i="6"/>
  <c r="R8" i="6"/>
  <c r="R3" i="6"/>
  <c r="S9" i="3"/>
  <c r="H9" i="3"/>
  <c r="O18" i="5" l="1"/>
  <c r="B18" i="5"/>
  <c r="J18" i="5"/>
  <c r="O36" i="5"/>
  <c r="J36" i="5"/>
  <c r="B36" i="5"/>
  <c r="B15" i="5"/>
  <c r="J15" i="5"/>
  <c r="O15" i="5"/>
  <c r="B31" i="5"/>
  <c r="O31" i="5"/>
  <c r="J31" i="5"/>
  <c r="B11" i="5"/>
  <c r="J11" i="5"/>
  <c r="O11" i="5"/>
  <c r="B35" i="5"/>
  <c r="O35" i="5"/>
  <c r="J35" i="5"/>
  <c r="O16" i="5"/>
  <c r="J16" i="5"/>
  <c r="B16" i="5"/>
  <c r="O32" i="5"/>
  <c r="J32" i="5"/>
  <c r="B32" i="5"/>
  <c r="B34" i="5"/>
  <c r="O34" i="5"/>
  <c r="J34" i="5"/>
  <c r="O10" i="5"/>
  <c r="B10" i="5"/>
  <c r="J10" i="5"/>
  <c r="O33" i="5"/>
  <c r="B33" i="5"/>
  <c r="J33" i="5"/>
  <c r="O14" i="5"/>
  <c r="B14" i="5"/>
  <c r="J14" i="5"/>
  <c r="B13" i="5"/>
  <c r="J13" i="5"/>
  <c r="O13" i="5"/>
  <c r="O12" i="5"/>
  <c r="J12" i="5"/>
  <c r="B12" i="5"/>
  <c r="O40" i="5"/>
  <c r="B40" i="5"/>
  <c r="J40" i="5"/>
  <c r="B26" i="5"/>
  <c r="O26" i="5"/>
  <c r="J26" i="5"/>
  <c r="O25" i="5"/>
  <c r="J25" i="5"/>
  <c r="B25" i="5"/>
  <c r="B9" i="5"/>
  <c r="J9" i="5"/>
  <c r="O9" i="5"/>
  <c r="O29" i="5"/>
  <c r="J29" i="5"/>
  <c r="B29" i="5"/>
  <c r="O20" i="5"/>
  <c r="J20" i="5"/>
  <c r="B20" i="5"/>
  <c r="B17" i="5"/>
  <c r="J17" i="5"/>
  <c r="O17" i="5"/>
  <c r="B27" i="5"/>
  <c r="J27" i="5"/>
  <c r="O27" i="5"/>
  <c r="O21" i="5"/>
  <c r="J21" i="5"/>
  <c r="B21" i="5"/>
  <c r="J30" i="5"/>
  <c r="B30" i="5"/>
  <c r="O30" i="5"/>
  <c r="O28" i="5"/>
  <c r="J28" i="5"/>
  <c r="B28" i="5"/>
  <c r="B23" i="5"/>
  <c r="J23" i="5"/>
  <c r="O23" i="5"/>
  <c r="J22" i="5"/>
  <c r="O22" i="5"/>
  <c r="B22" i="5"/>
  <c r="O37" i="5"/>
  <c r="J37" i="5"/>
  <c r="B37" i="5"/>
  <c r="J38" i="5"/>
  <c r="B38" i="5"/>
  <c r="O38" i="5"/>
  <c r="B39" i="5"/>
  <c r="J39" i="5"/>
  <c r="O39" i="5"/>
  <c r="J19" i="5"/>
  <c r="B19" i="5"/>
  <c r="O19" i="5"/>
  <c r="O24" i="5"/>
  <c r="B24" i="5"/>
  <c r="J24" i="5"/>
  <c r="O8" i="5"/>
  <c r="B8" i="5"/>
  <c r="J8" i="5"/>
  <c r="P9" i="3"/>
  <c r="Q2" i="5" s="1"/>
  <c r="S2" i="5" l="1"/>
  <c r="T2" i="5"/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O10" i="3" l="1"/>
  <c r="O12" i="3"/>
  <c r="O14" i="3"/>
  <c r="O48" i="3"/>
  <c r="O11" i="3"/>
  <c r="O13" i="3"/>
  <c r="G48" i="3"/>
  <c r="I41" i="5" s="1"/>
  <c r="E14" i="3"/>
  <c r="F13" i="3"/>
  <c r="G6" i="5" s="1"/>
  <c r="G12" i="3"/>
  <c r="I5" i="5" s="1"/>
  <c r="I10" i="3"/>
  <c r="L3" i="5" s="1"/>
  <c r="J9" i="3"/>
  <c r="Q9" i="3" s="1"/>
  <c r="K2" i="5" s="1"/>
  <c r="D14" i="3"/>
  <c r="P7" i="5" s="1"/>
  <c r="E13" i="3"/>
  <c r="F12" i="3"/>
  <c r="G5" i="5" s="1"/>
  <c r="G11" i="3"/>
  <c r="I4" i="5" s="1"/>
  <c r="I9" i="3"/>
  <c r="L2" i="5" s="1"/>
  <c r="I48" i="3"/>
  <c r="L41" i="5" s="1"/>
  <c r="K14" i="3"/>
  <c r="C14" i="3"/>
  <c r="E7" i="5" s="1"/>
  <c r="D13" i="3"/>
  <c r="P6" i="5" s="1"/>
  <c r="E12" i="3"/>
  <c r="F11" i="3"/>
  <c r="G4" i="5" s="1"/>
  <c r="G10" i="3"/>
  <c r="I3" i="5" s="1"/>
  <c r="G9" i="3"/>
  <c r="I2" i="5" s="1"/>
  <c r="J48" i="3"/>
  <c r="Q48" i="3" s="1"/>
  <c r="K41" i="5" s="1"/>
  <c r="J14" i="3"/>
  <c r="K13" i="3"/>
  <c r="C13" i="3"/>
  <c r="E6" i="5" s="1"/>
  <c r="D12" i="3"/>
  <c r="P5" i="5" s="1"/>
  <c r="E11" i="3"/>
  <c r="F10" i="3"/>
  <c r="G3" i="5" s="1"/>
  <c r="F9" i="3"/>
  <c r="C48" i="3"/>
  <c r="E41" i="5" s="1"/>
  <c r="K48" i="3"/>
  <c r="I14" i="3"/>
  <c r="L7" i="5" s="1"/>
  <c r="J13" i="3"/>
  <c r="Q13" i="3" s="1"/>
  <c r="K6" i="5" s="1"/>
  <c r="K12" i="3"/>
  <c r="C12" i="3"/>
  <c r="E5" i="5" s="1"/>
  <c r="D11" i="3"/>
  <c r="P4" i="5" s="1"/>
  <c r="E10" i="3"/>
  <c r="E9" i="3"/>
  <c r="D48" i="3"/>
  <c r="P41" i="5" s="1"/>
  <c r="I13" i="3"/>
  <c r="L6" i="5" s="1"/>
  <c r="J12" i="3"/>
  <c r="Q12" i="3" s="1"/>
  <c r="K5" i="5" s="1"/>
  <c r="K11" i="3"/>
  <c r="C11" i="3"/>
  <c r="E4" i="5" s="1"/>
  <c r="D10" i="3"/>
  <c r="P3" i="5" s="1"/>
  <c r="D9" i="3"/>
  <c r="P2" i="5" s="1"/>
  <c r="E48" i="3"/>
  <c r="G14" i="3"/>
  <c r="I7" i="5" s="1"/>
  <c r="I12" i="3"/>
  <c r="L5" i="5" s="1"/>
  <c r="J11" i="3"/>
  <c r="Q11" i="3" s="1"/>
  <c r="K4" i="5" s="1"/>
  <c r="K10" i="3"/>
  <c r="C10" i="3"/>
  <c r="E3" i="5" s="1"/>
  <c r="C9" i="3"/>
  <c r="E2" i="5" s="1"/>
  <c r="F48" i="3"/>
  <c r="G41" i="5" s="1"/>
  <c r="F14" i="3"/>
  <c r="G7" i="5" s="1"/>
  <c r="G13" i="3"/>
  <c r="I6" i="5" s="1"/>
  <c r="I11" i="3"/>
  <c r="L4" i="5" s="1"/>
  <c r="J10" i="3"/>
  <c r="Q10" i="3" s="1"/>
  <c r="K3" i="5" s="1"/>
  <c r="K9" i="3"/>
  <c r="O9" i="3"/>
  <c r="G2" i="5" l="1"/>
  <c r="F7" i="5"/>
  <c r="H7" i="5"/>
  <c r="M5" i="5"/>
  <c r="N5" i="5"/>
  <c r="F4" i="5"/>
  <c r="H4" i="5"/>
  <c r="M6" i="5"/>
  <c r="N6" i="5"/>
  <c r="M3" i="5"/>
  <c r="N3" i="5"/>
  <c r="M4" i="5"/>
  <c r="N4" i="5"/>
  <c r="H5" i="5"/>
  <c r="F5" i="5"/>
  <c r="N41" i="5"/>
  <c r="M41" i="5"/>
  <c r="Q14" i="3"/>
  <c r="K7" i="5" s="1"/>
  <c r="M7" i="5"/>
  <c r="N7" i="5"/>
  <c r="H6" i="5"/>
  <c r="F6" i="5"/>
  <c r="F41" i="5"/>
  <c r="H41" i="5"/>
  <c r="H3" i="5"/>
  <c r="F3" i="5"/>
  <c r="M2" i="5"/>
  <c r="N2" i="5"/>
  <c r="H2" i="5"/>
  <c r="F2" i="5"/>
  <c r="J2" i="5" s="1"/>
  <c r="O4" i="5" l="1"/>
  <c r="B4" i="5"/>
  <c r="J4" i="5"/>
  <c r="O41" i="5"/>
  <c r="J41" i="5"/>
  <c r="B41" i="5"/>
  <c r="B5" i="5"/>
  <c r="O5" i="5"/>
  <c r="J5" i="5"/>
  <c r="B3" i="5"/>
  <c r="O3" i="5"/>
  <c r="J3" i="5"/>
  <c r="O6" i="5"/>
  <c r="J6" i="5"/>
  <c r="B6" i="5"/>
  <c r="J7" i="5"/>
  <c r="O7" i="5"/>
  <c r="B7" i="5"/>
  <c r="B2" i="5"/>
  <c r="O2" i="5"/>
  <c r="A1" i="3"/>
</calcChain>
</file>

<file path=xl/sharedStrings.xml><?xml version="1.0" encoding="utf-8"?>
<sst xmlns="http://schemas.openxmlformats.org/spreadsheetml/2006/main" count="550" uniqueCount="466">
  <si>
    <t>JAAF ID</t>
  </si>
  <si>
    <t>国籍</t>
  </si>
  <si>
    <t>性別</t>
  </si>
  <si>
    <t>登録都道府県名</t>
  </si>
  <si>
    <t>団体ID</t>
  </si>
  <si>
    <t>団体名</t>
  </si>
  <si>
    <t>生年月日</t>
  </si>
  <si>
    <t>旧団体コード</t>
  </si>
  <si>
    <t>備考</t>
  </si>
  <si>
    <t>学年</t>
  </si>
  <si>
    <t>団体区分</t>
  </si>
  <si>
    <t>郵便番号</t>
  </si>
  <si>
    <t>E-mail配信希望</t>
  </si>
  <si>
    <t>勤務先名</t>
  </si>
  <si>
    <t>勤務先郵便番号</t>
  </si>
  <si>
    <t>男</t>
  </si>
  <si>
    <t>選手氏名</t>
    <rPh sb="0" eb="2">
      <t>センシュ</t>
    </rPh>
    <rPh sb="2" eb="4">
      <t>シメイ</t>
    </rPh>
    <phoneticPr fontId="1"/>
  </si>
  <si>
    <t>フリガナ</t>
    <phoneticPr fontId="1"/>
  </si>
  <si>
    <t>英字表記</t>
    <rPh sb="0" eb="2">
      <t>エイジ</t>
    </rPh>
    <rPh sb="2" eb="4">
      <t>ヒョウキ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</si>
  <si>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</si>
  <si>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</si>
  <si>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</si>
  <si>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JAAF ID</t>
    <phoneticPr fontId="1"/>
  </si>
  <si>
    <t>№</t>
    <phoneticPr fontId="1"/>
  </si>
  <si>
    <t>部員
番号</t>
    <rPh sb="0" eb="2">
      <t>ブイン</t>
    </rPh>
    <rPh sb="3" eb="5">
      <t>バンゴウ</t>
    </rPh>
    <phoneticPr fontId="1"/>
  </si>
  <si>
    <t>JAAF ID</t>
    <phoneticPr fontId="1"/>
  </si>
  <si>
    <t>選手氏名</t>
    <rPh sb="0" eb="2">
      <t>センシュ</t>
    </rPh>
    <rPh sb="2" eb="4">
      <t>シメイ</t>
    </rPh>
    <phoneticPr fontId="1"/>
  </si>
  <si>
    <t>ﾌﾘｶﾞﾅ</t>
    <phoneticPr fontId="1"/>
  </si>
  <si>
    <t>英字表記</t>
    <rPh sb="0" eb="2">
      <t>エイジ</t>
    </rPh>
    <rPh sb="2" eb="4">
      <t>ヒョウキ</t>
    </rPh>
    <phoneticPr fontId="1"/>
  </si>
  <si>
    <t>学校名</t>
    <rPh sb="0" eb="3">
      <t>ガッコウメイ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</si>
  <si>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</si>
  <si>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</si>
  <si>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</si>
  <si>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参加種目</t>
    <rPh sb="0" eb="2">
      <t>サンカ</t>
    </rPh>
    <rPh sb="2" eb="4">
      <t>シュモク</t>
    </rPh>
    <phoneticPr fontId="1"/>
  </si>
  <si>
    <t>部員
番号</t>
    <rPh sb="0" eb="2">
      <t>ブイン</t>
    </rPh>
    <rPh sb="3" eb="5">
      <t>バンゴウ</t>
    </rPh>
    <phoneticPr fontId="1"/>
  </si>
  <si>
    <t>責任者</t>
    <rPh sb="0" eb="3">
      <t>セキニンシャ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</si>
  <si>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</si>
  <si>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</si>
  <si>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№</t>
    <phoneticPr fontId="9"/>
  </si>
  <si>
    <t>区分</t>
    <rPh sb="0" eb="2">
      <t>クブン</t>
    </rPh>
    <phoneticPr fontId="9"/>
  </si>
  <si>
    <t>種目１</t>
    <rPh sb="0" eb="2">
      <t>シュモク</t>
    </rPh>
    <phoneticPr fontId="9"/>
  </si>
  <si>
    <t>国立</t>
    <rPh sb="0" eb="2">
      <t>コクリツ</t>
    </rPh>
    <phoneticPr fontId="9"/>
  </si>
  <si>
    <t>県立</t>
    <rPh sb="0" eb="2">
      <t>ケンリツ</t>
    </rPh>
    <phoneticPr fontId="9"/>
  </si>
  <si>
    <t>鹿角</t>
    <rPh sb="0" eb="2">
      <t>カヅノ</t>
    </rPh>
    <phoneticPr fontId="9"/>
  </si>
  <si>
    <t>大館北秋</t>
    <phoneticPr fontId="9"/>
  </si>
  <si>
    <t>秋田</t>
    <rPh sb="0" eb="2">
      <t>アキタ</t>
    </rPh>
    <phoneticPr fontId="9"/>
  </si>
  <si>
    <t>大曲仙北</t>
    <rPh sb="0" eb="2">
      <t>オオマガリ</t>
    </rPh>
    <rPh sb="2" eb="4">
      <t>センボク</t>
    </rPh>
    <phoneticPr fontId="9"/>
  </si>
  <si>
    <t>横手平鹿</t>
    <rPh sb="0" eb="2">
      <t>ヨコテ</t>
    </rPh>
    <rPh sb="2" eb="4">
      <t>ヒラカ</t>
    </rPh>
    <phoneticPr fontId="9"/>
  </si>
  <si>
    <t>湯沢雄勝</t>
    <rPh sb="0" eb="2">
      <t>ユザワ</t>
    </rPh>
    <rPh sb="2" eb="4">
      <t>オガチ</t>
    </rPh>
    <phoneticPr fontId="9"/>
  </si>
  <si>
    <t>私立</t>
    <rPh sb="0" eb="2">
      <t>ワタクシリツ</t>
    </rPh>
    <phoneticPr fontId="9"/>
  </si>
  <si>
    <t>県立支援</t>
    <rPh sb="0" eb="2">
      <t>ケンリツ</t>
    </rPh>
    <rPh sb="2" eb="4">
      <t>シエン</t>
    </rPh>
    <phoneticPr fontId="9"/>
  </si>
  <si>
    <t>↓　点検用（県教委ｈｐよりデータコピー）</t>
    <rPh sb="2" eb="5">
      <t>テンケンヨウ</t>
    </rPh>
    <rPh sb="6" eb="7">
      <t>ケン</t>
    </rPh>
    <rPh sb="7" eb="9">
      <t>キョウイ</t>
    </rPh>
    <phoneticPr fontId="9"/>
  </si>
  <si>
    <t>区分</t>
    <rPh sb="0" eb="2">
      <t>クワ</t>
    </rPh>
    <phoneticPr fontId="9"/>
  </si>
  <si>
    <t>学校名(略称)</t>
    <rPh sb="0" eb="3">
      <t>ガッコウメイ</t>
    </rPh>
    <rPh sb="4" eb="6">
      <t>リャクショウ</t>
    </rPh>
    <phoneticPr fontId="9"/>
  </si>
  <si>
    <t>学校名(正式名称)</t>
    <rPh sb="0" eb="3">
      <t>ガッコウメイ</t>
    </rPh>
    <rPh sb="4" eb="6">
      <t>セイシキ</t>
    </rPh>
    <rPh sb="6" eb="8">
      <t>メイショウ</t>
    </rPh>
    <phoneticPr fontId="9"/>
  </si>
  <si>
    <t>学　校　名</t>
  </si>
  <si>
    <t>017-0052</t>
  </si>
  <si>
    <t>0186-50-6090</t>
  </si>
  <si>
    <t>0186-50-6091</t>
  </si>
  <si>
    <t>010-1437</t>
  </si>
  <si>
    <t>018-833-7431</t>
  </si>
  <si>
    <t>018-833-7432</t>
  </si>
  <si>
    <t>013-0041</t>
  </si>
  <si>
    <t>0182-35-4033</t>
  </si>
  <si>
    <t>0182-35-4034</t>
  </si>
  <si>
    <t>018-5201</t>
  </si>
  <si>
    <t>018-5334</t>
  </si>
  <si>
    <t>017-0201</t>
  </si>
  <si>
    <t>016-0896</t>
  </si>
  <si>
    <t>010-1413</t>
  </si>
  <si>
    <t>010-0521</t>
  </si>
  <si>
    <t>010-0341</t>
  </si>
  <si>
    <t>010-0101</t>
  </si>
  <si>
    <t>019-2112</t>
  </si>
  <si>
    <t>019-1404</t>
  </si>
  <si>
    <t>019-0701</t>
  </si>
  <si>
    <t>男鹿南秋</t>
    <rPh sb="0" eb="2">
      <t>オガ</t>
    </rPh>
    <rPh sb="2" eb="3">
      <t>ミナミ</t>
    </rPh>
    <rPh sb="3" eb="4">
      <t>アキ</t>
    </rPh>
    <phoneticPr fontId="9"/>
  </si>
  <si>
    <t>nans
所属コード</t>
    <rPh sb="5" eb="7">
      <t>ショゾク</t>
    </rPh>
    <phoneticPr fontId="1"/>
  </si>
  <si>
    <t>能代山本</t>
    <rPh sb="2" eb="4">
      <t>ヤマモト</t>
    </rPh>
    <phoneticPr fontId="9"/>
  </si>
  <si>
    <t>本荘由利</t>
  </si>
  <si>
    <t>区分</t>
    <rPh sb="0" eb="2">
      <t>クブン</t>
    </rPh>
    <phoneticPr fontId="1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</si>
  <si>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</si>
  <si>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</si>
  <si>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</si>
  <si>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</si>
  <si>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</si>
  <si>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</si>
  <si>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</si>
  <si>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</si>
  <si>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競技者名英字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</si>
  <si>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</si>
  <si>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</si>
  <si>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</si>
  <si>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</si>
  <si>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</si>
  <si>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</si>
  <si>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</si>
  <si>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</si>
  <si>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</si>
  <si>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</si>
  <si>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</si>
  <si>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</si>
  <si>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</si>
  <si>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</si>
  <si>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</si>
  <si>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</si>
  <si>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</si>
  <si>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</si>
  <si>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</si>
  <si>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</si>
  <si>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</si>
  <si>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</si>
  <si>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</si>
  <si>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</si>
  <si>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参加種目コード</t>
    <rPh sb="0" eb="2">
      <t>サンカ</t>
    </rPh>
    <rPh sb="2" eb="4">
      <t>シュモク</t>
    </rPh>
    <phoneticPr fontId="1"/>
  </si>
  <si>
    <t>所属コード</t>
    <rPh sb="0" eb="2">
      <t>ショゾク</t>
    </rPh>
    <phoneticPr fontId="1"/>
  </si>
  <si>
    <t>秋田　太郎</t>
    <rPh sb="0" eb="2">
      <t>アキタ</t>
    </rPh>
    <rPh sb="3" eb="5">
      <t>タロウ</t>
    </rPh>
    <phoneticPr fontId="1"/>
  </si>
  <si>
    <t>№</t>
    <phoneticPr fontId="1"/>
  </si>
  <si>
    <t>１枚目ここまで</t>
    <rPh sb="1" eb="3">
      <t>マイメ</t>
    </rPh>
    <phoneticPr fontId="1"/>
  </si>
  <si>
    <t>２枚目ここまで</t>
    <rPh sb="1" eb="3">
      <t>マイメ</t>
    </rPh>
    <phoneticPr fontId="1"/>
  </si>
  <si>
    <t>男女兼用</t>
    <rPh sb="0" eb="2">
      <t>ダンジョ</t>
    </rPh>
    <rPh sb="2" eb="4">
      <t>ケンヨウ</t>
    </rPh>
    <phoneticPr fontId="1"/>
  </si>
  <si>
    <t>参考記録</t>
    <rPh sb="0" eb="2">
      <t>サンコウ</t>
    </rPh>
    <rPh sb="2" eb="4">
      <t>キロク</t>
    </rPh>
    <phoneticPr fontId="1"/>
  </si>
  <si>
    <t>アスリート
ビブス</t>
    <phoneticPr fontId="1"/>
  </si>
  <si>
    <t>ｱｷﾀ ﾀﾛｳ</t>
  </si>
  <si>
    <t>AKITA Taro</t>
  </si>
  <si>
    <t>○○　○○</t>
    <phoneticPr fontId="1"/>
  </si>
  <si>
    <t>018-825-0000</t>
  </si>
  <si>
    <t>090-2222-3333</t>
  </si>
  <si>
    <t>23.45</t>
    <phoneticPr fontId="1"/>
  </si>
  <si>
    <t>アスリート
ビブス</t>
    <phoneticPr fontId="1"/>
  </si>
  <si>
    <t>年度</t>
  </si>
  <si>
    <t>氏名（姓）</t>
  </si>
  <si>
    <t>氏名（名）</t>
  </si>
  <si>
    <t>登録番号</t>
  </si>
  <si>
    <t>フリガナ（姓）</t>
  </si>
  <si>
    <t>フリガナ（名）</t>
  </si>
  <si>
    <t>英字（姓）</t>
  </si>
  <si>
    <t>英字（名）</t>
  </si>
  <si>
    <t>登録都道府県番号</t>
  </si>
  <si>
    <t>団体UID</t>
  </si>
  <si>
    <t>団体名略称1</t>
  </si>
  <si>
    <t>団体名略称2</t>
  </si>
  <si>
    <t>承認団体名</t>
  </si>
  <si>
    <t>住所</t>
  </si>
  <si>
    <t>携帯電話番号</t>
  </si>
  <si>
    <t>卒業高校名</t>
  </si>
  <si>
    <t>卒業中学名</t>
  </si>
  <si>
    <t>メールアドレス</t>
  </si>
  <si>
    <t>勤務先都道府県</t>
  </si>
  <si>
    <t>勤務先市区町村 / 番地 / 建物名</t>
  </si>
  <si>
    <t>在籍学校都道府県</t>
  </si>
  <si>
    <t>障がいのクラス</t>
  </si>
  <si>
    <t>実施している種目</t>
  </si>
  <si>
    <t>興味がある種目</t>
  </si>
  <si>
    <t>指導者チェック</t>
  </si>
  <si>
    <t>役職名</t>
  </si>
  <si>
    <t>管理者</t>
  </si>
  <si>
    <t>状態</t>
  </si>
  <si>
    <t>秋田</t>
  </si>
  <si>
    <t>氏名</t>
    <rPh sb="0" eb="2">
      <t>シメイ</t>
    </rPh>
    <phoneticPr fontId="1"/>
  </si>
  <si>
    <t>フリガナ</t>
    <phoneticPr fontId="1"/>
  </si>
  <si>
    <t>英字</t>
    <rPh sb="0" eb="2">
      <t>エイジ</t>
    </rPh>
    <phoneticPr fontId="1"/>
  </si>
  <si>
    <t>性別</t>
    <rPh sb="0" eb="2">
      <t>セイベツ</t>
    </rPh>
    <phoneticPr fontId="1"/>
  </si>
  <si>
    <r>
      <t>参考記録を</t>
    </r>
    <r>
      <rPr>
        <b/>
        <sz val="9"/>
        <color rgb="FFFF0000"/>
        <rFont val="游ゴシック"/>
        <family val="3"/>
        <charset val="128"/>
        <scheme val="minor"/>
      </rPr>
      <t>必ず入力</t>
    </r>
    <r>
      <rPr>
        <b/>
        <sz val="9"/>
        <color theme="1"/>
        <rFont val="游ゴシック"/>
        <family val="3"/>
        <charset val="128"/>
        <scheme val="minor"/>
      </rPr>
      <t>してください。公式記録がない場合は，練習での記録でもかまいません。</t>
    </r>
    <r>
      <rPr>
        <b/>
        <sz val="9"/>
        <color rgb="FFFF0000"/>
        <rFont val="游ゴシック"/>
        <family val="3"/>
        <charset val="128"/>
        <scheme val="minor"/>
      </rPr>
      <t>入力例：11秒04→11.04</t>
    </r>
    <rPh sb="5" eb="6">
      <t>カナラ</t>
    </rPh>
    <rPh sb="7" eb="9">
      <t>ニュウリョク</t>
    </rPh>
    <rPh sb="16" eb="18">
      <t>コウシキ</t>
    </rPh>
    <rPh sb="18" eb="20">
      <t>キロク</t>
    </rPh>
    <rPh sb="23" eb="25">
      <t>バアイ</t>
    </rPh>
    <rPh sb="27" eb="29">
      <t>レンシュウ</t>
    </rPh>
    <rPh sb="31" eb="33">
      <t>キロク</t>
    </rPh>
    <rPh sb="42" eb="44">
      <t>ニュウリョク</t>
    </rPh>
    <rPh sb="44" eb="45">
      <t>レイ</t>
    </rPh>
    <rPh sb="48" eb="49">
      <t>ビョウ</t>
    </rPh>
    <phoneticPr fontId="1"/>
  </si>
  <si>
    <t>出場種目</t>
    <rPh sb="0" eb="2">
      <t>シュツジョウ</t>
    </rPh>
    <phoneticPr fontId="1"/>
  </si>
  <si>
    <t>住　　　　　　　　所</t>
    <phoneticPr fontId="25"/>
  </si>
  <si>
    <t>電話番号</t>
    <phoneticPr fontId="25"/>
  </si>
  <si>
    <t>ＦＡＸ番号</t>
    <phoneticPr fontId="25"/>
  </si>
  <si>
    <t>花輪</t>
  </si>
  <si>
    <t>鹿角市花輪字明堂長根12</t>
  </si>
  <si>
    <t>0186-23-2126</t>
  </si>
  <si>
    <t>0186-23-2137</t>
  </si>
  <si>
    <t>十和田</t>
  </si>
  <si>
    <t>鹿角市十和田毛馬内字下寄熊9</t>
  </si>
  <si>
    <t>0186-35-2062</t>
  </si>
  <si>
    <t>0186-35-2272</t>
  </si>
  <si>
    <t>小坂</t>
  </si>
  <si>
    <t>鹿角郡小坂町小坂字館平66-1</t>
  </si>
  <si>
    <t>0186-29-3065</t>
  </si>
  <si>
    <t>0186-29-3069</t>
  </si>
  <si>
    <t>大館鳳鳴</t>
  </si>
  <si>
    <t>017-0813</t>
  </si>
  <si>
    <t>大館市字金坂後6</t>
    <rPh sb="3" eb="4">
      <t>アザ</t>
    </rPh>
    <phoneticPr fontId="25"/>
  </si>
  <si>
    <t>0186-42-0002</t>
  </si>
  <si>
    <t>0186-49-2044</t>
  </si>
  <si>
    <t>大館桂桜</t>
    <rPh sb="2" eb="4">
      <t>ケイオウ</t>
    </rPh>
    <phoneticPr fontId="25"/>
  </si>
  <si>
    <t>017-0872</t>
    <phoneticPr fontId="25"/>
  </si>
  <si>
    <t>大館市片山町三丁目10-43</t>
    <phoneticPr fontId="25"/>
  </si>
  <si>
    <t>0186-59-6299</t>
    <phoneticPr fontId="25"/>
  </si>
  <si>
    <t>0186-42-0901</t>
    <phoneticPr fontId="25"/>
  </si>
  <si>
    <t>大館国際情報学院</t>
    <rPh sb="0" eb="2">
      <t>オオダテ</t>
    </rPh>
    <rPh sb="2" eb="4">
      <t>コクサイ</t>
    </rPh>
    <rPh sb="4" eb="6">
      <t>ジョウホウ</t>
    </rPh>
    <rPh sb="6" eb="8">
      <t>ガクイン</t>
    </rPh>
    <phoneticPr fontId="25"/>
  </si>
  <si>
    <t>大館市松木字大上25-1</t>
    <rPh sb="0" eb="3">
      <t>オオダテシ</t>
    </rPh>
    <rPh sb="3" eb="5">
      <t>マツキ</t>
    </rPh>
    <rPh sb="5" eb="6">
      <t>アザ</t>
    </rPh>
    <rPh sb="6" eb="8">
      <t>オオウエ</t>
    </rPh>
    <phoneticPr fontId="25"/>
  </si>
  <si>
    <t>秋田北鷹</t>
    <rPh sb="0" eb="2">
      <t>アキタ</t>
    </rPh>
    <rPh sb="2" eb="3">
      <t>ホク</t>
    </rPh>
    <rPh sb="3" eb="4">
      <t>ヨウ</t>
    </rPh>
    <phoneticPr fontId="25"/>
  </si>
  <si>
    <t>018-3314</t>
  </si>
  <si>
    <t>北秋田市伊勢町1-1</t>
    <rPh sb="3" eb="4">
      <t>シ</t>
    </rPh>
    <phoneticPr fontId="25"/>
  </si>
  <si>
    <t>0186-60-0151</t>
    <phoneticPr fontId="25"/>
  </si>
  <si>
    <t>0186-62-0555</t>
    <phoneticPr fontId="25"/>
  </si>
  <si>
    <t>能代</t>
  </si>
  <si>
    <t>016-0184</t>
  </si>
  <si>
    <t>能代市字高塙2-1</t>
  </si>
  <si>
    <t>0185-54-2230</t>
  </si>
  <si>
    <t>0185-54-2231</t>
  </si>
  <si>
    <t>能代松陽</t>
    <rPh sb="0" eb="2">
      <t>ノシロ</t>
    </rPh>
    <rPh sb="2" eb="4">
      <t>ショウヨウ</t>
    </rPh>
    <phoneticPr fontId="25"/>
  </si>
  <si>
    <t>016-0851</t>
    <phoneticPr fontId="25"/>
  </si>
  <si>
    <t>能代市緑町4-7</t>
    <rPh sb="3" eb="5">
      <t>ミドリマチ</t>
    </rPh>
    <phoneticPr fontId="25"/>
  </si>
  <si>
    <t>0185-89-2021</t>
    <phoneticPr fontId="25"/>
  </si>
  <si>
    <t>0185-52-2112</t>
    <phoneticPr fontId="25"/>
  </si>
  <si>
    <t>能代科学技術</t>
    <rPh sb="0" eb="2">
      <t>ノシロ</t>
    </rPh>
    <rPh sb="2" eb="4">
      <t>カガク</t>
    </rPh>
    <rPh sb="4" eb="6">
      <t>ギジュツ</t>
    </rPh>
    <phoneticPr fontId="25"/>
  </si>
  <si>
    <t>能代市盤若町3-1</t>
  </si>
  <si>
    <t>0185-74-5701</t>
  </si>
  <si>
    <t>0185-74-5702</t>
  </si>
  <si>
    <t>五城目</t>
  </si>
  <si>
    <t>018-1732</t>
  </si>
  <si>
    <t>南秋田郡五城目町大川西野字田屋下100</t>
  </si>
  <si>
    <t>018-852-2265</t>
  </si>
  <si>
    <t>018-852-9474</t>
  </si>
  <si>
    <t>男鹿海洋</t>
    <rPh sb="0" eb="2">
      <t>オガ</t>
    </rPh>
    <phoneticPr fontId="25"/>
  </si>
  <si>
    <t>男鹿市船川港南平沢字大畑台42</t>
  </si>
  <si>
    <t>0185-23-2321</t>
  </si>
  <si>
    <t>0185-23-2322</t>
  </si>
  <si>
    <t>男鹿工業</t>
  </si>
  <si>
    <t>男鹿市船越字内子1-1</t>
  </si>
  <si>
    <t>0185-35-3111</t>
  </si>
  <si>
    <t>0185-35-3113</t>
  </si>
  <si>
    <t>秋田西</t>
  </si>
  <si>
    <t>潟上市天王字追分西26-1</t>
    <rPh sb="0" eb="1">
      <t>オオガタ</t>
    </rPh>
    <rPh sb="1" eb="2">
      <t>ウエ</t>
    </rPh>
    <rPh sb="2" eb="3">
      <t>シ</t>
    </rPh>
    <phoneticPr fontId="25"/>
  </si>
  <si>
    <t>018-873-5251</t>
  </si>
  <si>
    <t>018-873-5253</t>
  </si>
  <si>
    <t>金足農業</t>
  </si>
  <si>
    <t>010-0126</t>
  </si>
  <si>
    <t>秋田市金足追分字海老穴102-4</t>
  </si>
  <si>
    <t>018-873-3311</t>
  </si>
  <si>
    <t>018-873-3313</t>
  </si>
  <si>
    <t>010-0851</t>
  </si>
  <si>
    <t>秋田市手形字中台1</t>
  </si>
  <si>
    <t>018-832-7200</t>
  </si>
  <si>
    <t>018-832-2969</t>
  </si>
  <si>
    <t>秋田北</t>
  </si>
  <si>
    <t>010-0871</t>
  </si>
  <si>
    <t>秋田市千秋中島町8-1</t>
  </si>
  <si>
    <t>018-834-1371</t>
  </si>
  <si>
    <t>018-834-1373</t>
  </si>
  <si>
    <t>秋田南</t>
    <rPh sb="0" eb="2">
      <t>アキタ</t>
    </rPh>
    <rPh sb="2" eb="3">
      <t>ミナミ</t>
    </rPh>
    <phoneticPr fontId="25"/>
  </si>
  <si>
    <t>秋田市仁井田緑町4-1</t>
  </si>
  <si>
    <t>秋田中央</t>
  </si>
  <si>
    <t>011-0943</t>
  </si>
  <si>
    <t>秋田市土崎港南三丁目2-78</t>
  </si>
  <si>
    <t>018-845-0921</t>
  </si>
  <si>
    <t>018-846-3499</t>
  </si>
  <si>
    <t>新屋</t>
  </si>
  <si>
    <t>010-1651</t>
  </si>
  <si>
    <t>秋田市豊岩石田坂字鎌塚77-3</t>
  </si>
  <si>
    <t>018-828-5859</t>
  </si>
  <si>
    <t>018-828-1962</t>
  </si>
  <si>
    <t>秋田工業</t>
  </si>
  <si>
    <t>010-0902</t>
  </si>
  <si>
    <t>秋田市保戸野金砂町3-1</t>
  </si>
  <si>
    <t>018-823-7326</t>
  </si>
  <si>
    <t>018-823-7328</t>
  </si>
  <si>
    <t>秋田明徳館</t>
    <rPh sb="0" eb="2">
      <t>アキタ</t>
    </rPh>
    <rPh sb="2" eb="5">
      <t>メイトクカン</t>
    </rPh>
    <phoneticPr fontId="25"/>
  </si>
  <si>
    <t>010-0001</t>
  </si>
  <si>
    <t>秋田市中通二丁目1-51</t>
    <rPh sb="5" eb="6">
      <t>2</t>
    </rPh>
    <phoneticPr fontId="25"/>
  </si>
  <si>
    <t>018-833-1261</t>
  </si>
  <si>
    <t>018-833-1162</t>
  </si>
  <si>
    <t>本荘</t>
  </si>
  <si>
    <t>015-8585</t>
  </si>
  <si>
    <t>由利本荘市陳場岱6</t>
    <rPh sb="0" eb="2">
      <t>ユリ</t>
    </rPh>
    <phoneticPr fontId="25"/>
  </si>
  <si>
    <t>0184-22-0832</t>
  </si>
  <si>
    <t>0184-22-0833</t>
  </si>
  <si>
    <t>由利</t>
  </si>
  <si>
    <t>015-8543</t>
  </si>
  <si>
    <t>由利本荘市川口字愛宕山1-1</t>
    <rPh sb="0" eb="2">
      <t>ユリ</t>
    </rPh>
    <rPh sb="8" eb="11">
      <t>アタゴヤマ</t>
    </rPh>
    <phoneticPr fontId="25"/>
  </si>
  <si>
    <t>0184-22-3219</t>
  </si>
  <si>
    <t>0184-22-3220</t>
  </si>
  <si>
    <t>由利工業</t>
  </si>
  <si>
    <t>015-8530</t>
  </si>
  <si>
    <t>由利本荘市石脇字田尻30</t>
    <rPh sb="0" eb="2">
      <t>ユリ</t>
    </rPh>
    <phoneticPr fontId="25"/>
  </si>
  <si>
    <t>0184-22-5520</t>
  </si>
  <si>
    <t>0184-22-5504</t>
  </si>
  <si>
    <t>矢島</t>
  </si>
  <si>
    <t>015-0404</t>
    <phoneticPr fontId="25"/>
  </si>
  <si>
    <t>由利本荘市矢島町七日町字助の渕1-5</t>
    <rPh sb="2" eb="5">
      <t>ホンジョウシ</t>
    </rPh>
    <rPh sb="8" eb="11">
      <t>ナノカマチ</t>
    </rPh>
    <rPh sb="11" eb="12">
      <t>アザ</t>
    </rPh>
    <rPh sb="12" eb="13">
      <t>スケ</t>
    </rPh>
    <rPh sb="14" eb="15">
      <t>フチ</t>
    </rPh>
    <phoneticPr fontId="25"/>
  </si>
  <si>
    <t>0184-55-3031</t>
  </si>
  <si>
    <t>0184-55-3032</t>
  </si>
  <si>
    <t>西目</t>
  </si>
  <si>
    <t>018-0604</t>
  </si>
  <si>
    <t>由利本荘市西目町沼田字新道下2-142</t>
    <rPh sb="2" eb="5">
      <t>ホンジョウシ</t>
    </rPh>
    <phoneticPr fontId="25"/>
  </si>
  <si>
    <t>0184-33-2203</t>
  </si>
  <si>
    <t>0184-33-2204</t>
  </si>
  <si>
    <t>仁賀保</t>
  </si>
  <si>
    <t>018-0148</t>
  </si>
  <si>
    <t>にかほ市象潟町字下浜山3-3</t>
    <rPh sb="3" eb="4">
      <t>シ</t>
    </rPh>
    <phoneticPr fontId="25"/>
  </si>
  <si>
    <t>0184-43-4791</t>
  </si>
  <si>
    <t>0184-43-4792</t>
  </si>
  <si>
    <t>西仙北</t>
  </si>
  <si>
    <t>大仙市刈和野字北ノ沢嶋山5-1</t>
    <rPh sb="0" eb="1">
      <t>ダイ</t>
    </rPh>
    <rPh sb="1" eb="2">
      <t>セン</t>
    </rPh>
    <rPh sb="2" eb="3">
      <t>シ</t>
    </rPh>
    <phoneticPr fontId="25"/>
  </si>
  <si>
    <t>0187-75-1002</t>
  </si>
  <si>
    <t>0187-75-1004</t>
  </si>
  <si>
    <t>大曲農業</t>
  </si>
  <si>
    <t>014-0054</t>
  </si>
  <si>
    <t>大仙市大曲金谷町26-9</t>
    <rPh sb="0" eb="1">
      <t>ダイ</t>
    </rPh>
    <rPh sb="1" eb="2">
      <t>セン</t>
    </rPh>
    <rPh sb="2" eb="3">
      <t>シ</t>
    </rPh>
    <phoneticPr fontId="25"/>
  </si>
  <si>
    <t>0187-63-2257</t>
  </si>
  <si>
    <t>0187-62-3434</t>
  </si>
  <si>
    <t>大曲農業太田分校</t>
    <rPh sb="0" eb="2">
      <t>オオマガリ</t>
    </rPh>
    <rPh sb="2" eb="4">
      <t>ノウギョウ</t>
    </rPh>
    <phoneticPr fontId="25"/>
  </si>
  <si>
    <t>019-1601</t>
  </si>
  <si>
    <t>大仙市太田町横沢字窪関南268-1</t>
    <rPh sb="0" eb="1">
      <t>ダイ</t>
    </rPh>
    <rPh sb="1" eb="2">
      <t>セン</t>
    </rPh>
    <rPh sb="2" eb="3">
      <t>シ</t>
    </rPh>
    <phoneticPr fontId="25"/>
  </si>
  <si>
    <t>0187-88-1311</t>
  </si>
  <si>
    <t>0187-86-9035</t>
  </si>
  <si>
    <t>大曲</t>
  </si>
  <si>
    <t>014-0061</t>
  </si>
  <si>
    <t>大仙市大曲栄町6-7</t>
    <rPh sb="0" eb="1">
      <t>ダイ</t>
    </rPh>
    <rPh sb="1" eb="2">
      <t>センダイ</t>
    </rPh>
    <rPh sb="2" eb="3">
      <t>シ</t>
    </rPh>
    <phoneticPr fontId="25"/>
  </si>
  <si>
    <t>0187-63-4004</t>
  </si>
  <si>
    <t>0187-63-4005</t>
  </si>
  <si>
    <t>大曲工業</t>
  </si>
  <si>
    <t>014-0045</t>
  </si>
  <si>
    <t>大仙市大曲若葉町3-17</t>
    <rPh sb="0" eb="1">
      <t>ダイ</t>
    </rPh>
    <rPh sb="1" eb="2">
      <t>セン</t>
    </rPh>
    <rPh sb="2" eb="3">
      <t>シ</t>
    </rPh>
    <phoneticPr fontId="25"/>
  </si>
  <si>
    <t>0187-63-4060</t>
  </si>
  <si>
    <t>0187-63-4062</t>
  </si>
  <si>
    <t>角館</t>
    <rPh sb="0" eb="2">
      <t>カクノダテ</t>
    </rPh>
    <phoneticPr fontId="25"/>
  </si>
  <si>
    <t>014-0335</t>
    <phoneticPr fontId="25"/>
  </si>
  <si>
    <t>仙北市角館町細越町37</t>
    <rPh sb="2" eb="3">
      <t>シ</t>
    </rPh>
    <rPh sb="6" eb="8">
      <t>ホソゴエ</t>
    </rPh>
    <rPh sb="8" eb="9">
      <t>マチ</t>
    </rPh>
    <phoneticPr fontId="25"/>
  </si>
  <si>
    <t>0187-54-2560</t>
  </si>
  <si>
    <t>0187-54-4339</t>
  </si>
  <si>
    <t>六郷</t>
  </si>
  <si>
    <t>仙北郡美郷町六郷字馬場52</t>
    <rPh sb="3" eb="4">
      <t>ミ</t>
    </rPh>
    <phoneticPr fontId="25"/>
  </si>
  <si>
    <t>0187-84-1280</t>
  </si>
  <si>
    <t>0187-84-0040</t>
  </si>
  <si>
    <t>横手</t>
  </si>
  <si>
    <t>013-0008</t>
  </si>
  <si>
    <t>横手市睦成字鶴谷地68</t>
  </si>
  <si>
    <t>0182-32-3020</t>
  </si>
  <si>
    <t>0182-32-3070</t>
  </si>
  <si>
    <t>横手城南</t>
  </si>
  <si>
    <t>013-0016</t>
  </si>
  <si>
    <t>横手市根岸町2-14</t>
  </si>
  <si>
    <t>0182-32-4007</t>
  </si>
  <si>
    <t>0182-32-4009</t>
  </si>
  <si>
    <t>横手清陵学院</t>
    <rPh sb="0" eb="2">
      <t>ヨコテ</t>
    </rPh>
    <rPh sb="2" eb="4">
      <t>セイリョウ</t>
    </rPh>
    <rPh sb="4" eb="6">
      <t>ガクイン</t>
    </rPh>
    <phoneticPr fontId="25"/>
  </si>
  <si>
    <t>横手市大沢字前田147-1</t>
    <rPh sb="0" eb="3">
      <t>ヨコテシ</t>
    </rPh>
    <rPh sb="3" eb="5">
      <t>オオサワ</t>
    </rPh>
    <rPh sb="5" eb="6">
      <t>アザ</t>
    </rPh>
    <rPh sb="6" eb="8">
      <t>マエダ</t>
    </rPh>
    <phoneticPr fontId="27"/>
  </si>
  <si>
    <t>平成</t>
  </si>
  <si>
    <t>013-0101</t>
  </si>
  <si>
    <t>横手市平鹿町上吉田字角掛60</t>
    <rPh sb="0" eb="3">
      <t>ヨコテシ</t>
    </rPh>
    <phoneticPr fontId="25"/>
  </si>
  <si>
    <t>0182-24-1195</t>
  </si>
  <si>
    <t>0182-56-3008</t>
  </si>
  <si>
    <t>雄物川</t>
  </si>
  <si>
    <t>013-0205</t>
  </si>
  <si>
    <t>横手市雄物川町今宿字まみ袋125</t>
  </si>
  <si>
    <t>0182-22-2103</t>
  </si>
  <si>
    <t>0182-22-2104</t>
  </si>
  <si>
    <t>増田</t>
  </si>
  <si>
    <t>横手市増田町増田字一本柳137</t>
  </si>
  <si>
    <t>0182-45-2073</t>
  </si>
  <si>
    <t>0182-45-2088</t>
  </si>
  <si>
    <t>湯沢</t>
  </si>
  <si>
    <t>012-0853</t>
  </si>
  <si>
    <t>湯沢市字新町27</t>
    <rPh sb="3" eb="4">
      <t>アザ</t>
    </rPh>
    <phoneticPr fontId="25"/>
  </si>
  <si>
    <t>0183-73-1160</t>
  </si>
  <si>
    <t>0183-73-1161</t>
  </si>
  <si>
    <t>湯沢翔北</t>
    <rPh sb="2" eb="3">
      <t>ショウ</t>
    </rPh>
    <phoneticPr fontId="25"/>
  </si>
  <si>
    <t>012-0823</t>
  </si>
  <si>
    <t>湯沢市湯ノ原二丁目1-1</t>
  </si>
  <si>
    <t>0183-79-5200</t>
    <phoneticPr fontId="25"/>
  </si>
  <si>
    <t>0183-73-2600</t>
    <phoneticPr fontId="25"/>
  </si>
  <si>
    <t>湯沢翔北雄勝校</t>
    <rPh sb="2" eb="3">
      <t>ショウ</t>
    </rPh>
    <rPh sb="4" eb="6">
      <t>オガチ</t>
    </rPh>
    <rPh sb="6" eb="7">
      <t>コウ</t>
    </rPh>
    <phoneticPr fontId="25"/>
  </si>
  <si>
    <t>019-0112</t>
  </si>
  <si>
    <t>湯沢市下院内字小白岩197-2</t>
    <rPh sb="0" eb="3">
      <t>ユザワシ</t>
    </rPh>
    <phoneticPr fontId="25"/>
  </si>
  <si>
    <t>0183-52-4355</t>
  </si>
  <si>
    <t>0183-52-4356</t>
  </si>
  <si>
    <t>羽後</t>
  </si>
  <si>
    <t>012-1132</t>
  </si>
  <si>
    <t>雄勝郡羽後町字大戸1</t>
  </si>
  <si>
    <t>0183-62-2331</t>
  </si>
  <si>
    <t>0183-78-7122</t>
  </si>
  <si>
    <t>秋田商業</t>
    <rPh sb="0" eb="2">
      <t>アキタ</t>
    </rPh>
    <rPh sb="2" eb="4">
      <t>ショウギョウ</t>
    </rPh>
    <phoneticPr fontId="25"/>
  </si>
  <si>
    <t>010-1603</t>
  </si>
  <si>
    <t>秋田市新屋勝平台1-1</t>
    <rPh sb="0" eb="3">
      <t>アキタシ</t>
    </rPh>
    <rPh sb="3" eb="5">
      <t>アラヤ</t>
    </rPh>
    <rPh sb="5" eb="7">
      <t>カツヒラ</t>
    </rPh>
    <rPh sb="7" eb="8">
      <t>ダイ</t>
    </rPh>
    <phoneticPr fontId="25"/>
  </si>
  <si>
    <t>018-823-4308</t>
  </si>
  <si>
    <t>018-823-4310</t>
  </si>
  <si>
    <t>御所野学院</t>
    <rPh sb="0" eb="2">
      <t>ゴショ</t>
    </rPh>
    <rPh sb="2" eb="3">
      <t>ノ</t>
    </rPh>
    <rPh sb="3" eb="5">
      <t>ガクイン</t>
    </rPh>
    <phoneticPr fontId="25"/>
  </si>
  <si>
    <t>秋田市御所野地蔵田4-1-1</t>
    <rPh sb="0" eb="3">
      <t>アキタシ</t>
    </rPh>
    <rPh sb="3" eb="5">
      <t>ゴショ</t>
    </rPh>
    <rPh sb="5" eb="6">
      <t>ノ</t>
    </rPh>
    <rPh sb="6" eb="8">
      <t>ジゾウ</t>
    </rPh>
    <rPh sb="8" eb="9">
      <t>タ</t>
    </rPh>
    <phoneticPr fontId="25"/>
  </si>
  <si>
    <t>018-889-9150</t>
  </si>
  <si>
    <t>018-839-9311</t>
  </si>
  <si>
    <t>聖霊女子短期大学付属</t>
    <rPh sb="0" eb="2">
      <t>セイレイ</t>
    </rPh>
    <rPh sb="2" eb="4">
      <t>ジョシ</t>
    </rPh>
    <rPh sb="4" eb="6">
      <t>タンキ</t>
    </rPh>
    <rPh sb="6" eb="8">
      <t>ダイガク</t>
    </rPh>
    <rPh sb="8" eb="10">
      <t>フゾク</t>
    </rPh>
    <phoneticPr fontId="25"/>
  </si>
  <si>
    <t>010-8533</t>
  </si>
  <si>
    <t>秋田市南通みその町4-82</t>
    <rPh sb="0" eb="3">
      <t>アキタシ</t>
    </rPh>
    <rPh sb="3" eb="4">
      <t>ミナミ</t>
    </rPh>
    <rPh sb="4" eb="5">
      <t>ドオ</t>
    </rPh>
    <rPh sb="8" eb="9">
      <t>マチ</t>
    </rPh>
    <phoneticPr fontId="25"/>
  </si>
  <si>
    <t>018-833-7311</t>
  </si>
  <si>
    <t>018-833-4503</t>
  </si>
  <si>
    <t>国学館</t>
    <rPh sb="0" eb="2">
      <t>コクガク</t>
    </rPh>
    <rPh sb="2" eb="3">
      <t>カン</t>
    </rPh>
    <phoneticPr fontId="25"/>
  </si>
  <si>
    <t>010-0875</t>
  </si>
  <si>
    <t>秋田市千秋明徳町3-31</t>
    <rPh sb="0" eb="3">
      <t>アキタシ</t>
    </rPh>
    <rPh sb="3" eb="5">
      <t>センシュウ</t>
    </rPh>
    <rPh sb="5" eb="7">
      <t>メイトク</t>
    </rPh>
    <rPh sb="7" eb="8">
      <t>マチ</t>
    </rPh>
    <phoneticPr fontId="25"/>
  </si>
  <si>
    <t>018-833-6361</t>
  </si>
  <si>
    <t>018-833-6362</t>
  </si>
  <si>
    <t>秋田令和</t>
    <rPh sb="0" eb="2">
      <t>アキタ</t>
    </rPh>
    <rPh sb="2" eb="4">
      <t>レイワ</t>
    </rPh>
    <phoneticPr fontId="25"/>
  </si>
  <si>
    <t>010-0877</t>
  </si>
  <si>
    <t>秋田市千秋矢留町4-17</t>
    <rPh sb="0" eb="3">
      <t>アキタシ</t>
    </rPh>
    <rPh sb="3" eb="5">
      <t>センシュウ</t>
    </rPh>
    <rPh sb="5" eb="7">
      <t>ヤドメ</t>
    </rPh>
    <rPh sb="7" eb="8">
      <t>マチ</t>
    </rPh>
    <phoneticPr fontId="25"/>
  </si>
  <si>
    <t>018-833-1353</t>
  </si>
  <si>
    <t>018-833-1342</t>
  </si>
  <si>
    <t>ノースアジア大学明桜</t>
    <rPh sb="6" eb="8">
      <t>ダイガク</t>
    </rPh>
    <rPh sb="8" eb="9">
      <t>メイ</t>
    </rPh>
    <rPh sb="9" eb="10">
      <t>オウ</t>
    </rPh>
    <phoneticPr fontId="25"/>
  </si>
  <si>
    <t>010-8525</t>
  </si>
  <si>
    <t>秋田市下北手桜字守沢8-1</t>
    <rPh sb="0" eb="3">
      <t>アキタシ</t>
    </rPh>
    <rPh sb="3" eb="4">
      <t>シモ</t>
    </rPh>
    <rPh sb="4" eb="5">
      <t>キタデ</t>
    </rPh>
    <rPh sb="5" eb="6">
      <t>テ</t>
    </rPh>
    <rPh sb="6" eb="7">
      <t>サクラ</t>
    </rPh>
    <rPh sb="7" eb="8">
      <t>アザ</t>
    </rPh>
    <rPh sb="8" eb="9">
      <t>マモル</t>
    </rPh>
    <rPh sb="9" eb="10">
      <t>サワ</t>
    </rPh>
    <phoneticPr fontId="25"/>
  </si>
  <si>
    <t>018-836-2471</t>
  </si>
  <si>
    <t>018-836-2494</t>
  </si>
  <si>
    <t>秋田修英</t>
    <rPh sb="0" eb="2">
      <t>アキタ</t>
    </rPh>
    <rPh sb="2" eb="3">
      <t>シュウ</t>
    </rPh>
    <rPh sb="3" eb="4">
      <t>エイ</t>
    </rPh>
    <phoneticPr fontId="25"/>
  </si>
  <si>
    <t>014-0047</t>
  </si>
  <si>
    <t>大仙市大曲須和町1-1-30</t>
    <rPh sb="0" eb="2">
      <t>ダイセン</t>
    </rPh>
    <rPh sb="2" eb="3">
      <t>シ</t>
    </rPh>
    <rPh sb="3" eb="5">
      <t>オオマガリ</t>
    </rPh>
    <rPh sb="5" eb="6">
      <t>ス</t>
    </rPh>
    <rPh sb="6" eb="7">
      <t>ワ</t>
    </rPh>
    <rPh sb="7" eb="8">
      <t>マチ</t>
    </rPh>
    <phoneticPr fontId="25"/>
  </si>
  <si>
    <t>0187-63-2622</t>
  </si>
  <si>
    <t>0187-63-2532</t>
  </si>
  <si>
    <t>秋田県立花輪高等学校</t>
  </si>
  <si>
    <t>秋田県立十和田高等学校</t>
  </si>
  <si>
    <t>秋田県立小坂高等学校</t>
  </si>
  <si>
    <t>秋田県立大館鳳鳴高等学校</t>
  </si>
  <si>
    <t>秋田県立大館桂桜高等学校</t>
  </si>
  <si>
    <t>秋田県立秋田北鷹高等学校</t>
  </si>
  <si>
    <t>秋田県立能代高等学校</t>
  </si>
  <si>
    <t>秋田県立能代松陽高等学校</t>
  </si>
  <si>
    <t>秋田県立能代科学技術高等学校</t>
  </si>
  <si>
    <t>秋田県立五城目高等学校</t>
  </si>
  <si>
    <t>秋田県立男鹿海洋高等学校</t>
  </si>
  <si>
    <t>秋田県立男鹿工業高等学校</t>
  </si>
  <si>
    <t>秋田県立秋田西高等学校</t>
  </si>
  <si>
    <t>秋田県立金足農業高等学校</t>
  </si>
  <si>
    <t>秋田県立秋田高等学校</t>
  </si>
  <si>
    <t>秋田県立秋田北高等学校</t>
  </si>
  <si>
    <t>秋田県立秋田南高等学校</t>
  </si>
  <si>
    <t>秋田県立秋田中央高等学校</t>
  </si>
  <si>
    <t>秋田県立新屋高等学校</t>
  </si>
  <si>
    <t>秋田県立秋田工業高等学校</t>
  </si>
  <si>
    <t>秋田県立秋田明徳館高等学校</t>
  </si>
  <si>
    <t>秋田県立本荘高等学校</t>
  </si>
  <si>
    <t>秋田県立由利高等学校</t>
  </si>
  <si>
    <t>秋田県立由利工業高等学校</t>
  </si>
  <si>
    <t>秋田県立矢島高等学校</t>
  </si>
  <si>
    <t>秋田県立西目高等学校</t>
  </si>
  <si>
    <t>秋田県立仁賀保高等学校</t>
  </si>
  <si>
    <t>秋田県立西仙北高等学校</t>
  </si>
  <si>
    <t>秋田県立大曲農業高等学校</t>
  </si>
  <si>
    <t>秋田県立大曲高等学校</t>
  </si>
  <si>
    <t>秋田県立大曲工業高等学校</t>
  </si>
  <si>
    <t>秋田県立角館高等学校</t>
  </si>
  <si>
    <t>秋田県立六郷高等学校</t>
  </si>
  <si>
    <t>秋田県立横手高等学校</t>
  </si>
  <si>
    <t>秋田県立横手城南高等学校</t>
  </si>
  <si>
    <t>秋田県立横手清陵学院高等学校</t>
  </si>
  <si>
    <t>秋田県立平成高等学校</t>
  </si>
  <si>
    <t>秋田県立雄物川高等学校</t>
  </si>
  <si>
    <t>秋田県立増田高等学校</t>
  </si>
  <si>
    <t>秋田県立湯沢高等学校</t>
  </si>
  <si>
    <t>秋田県立湯沢翔北高等学校</t>
  </si>
  <si>
    <t>秋田県立羽後高等学校</t>
  </si>
  <si>
    <t>秋田県立大館国際情報学院高等学校</t>
    <rPh sb="12" eb="16">
      <t>コウトウガッコウ</t>
    </rPh>
    <phoneticPr fontId="1"/>
  </si>
  <si>
    <t>秋田県立大曲農業高等学校太田分校</t>
    <rPh sb="8" eb="12">
      <t>コウトウガッコウ</t>
    </rPh>
    <phoneticPr fontId="1"/>
  </si>
  <si>
    <t>秋田県立湯沢翔北高等学校雄勝校</t>
    <rPh sb="8" eb="12">
      <t>コウトウガッコウ</t>
    </rPh>
    <phoneticPr fontId="1"/>
  </si>
  <si>
    <t>秋田市立秋田商業高等学校</t>
    <rPh sb="2" eb="4">
      <t>シリツ</t>
    </rPh>
    <phoneticPr fontId="1"/>
  </si>
  <si>
    <t>秋田市立御所野学院高等学校</t>
    <rPh sb="2" eb="4">
      <t>シリツ</t>
    </rPh>
    <phoneticPr fontId="1"/>
  </si>
  <si>
    <t>聖霊女子短期大学付属高等学校</t>
    <phoneticPr fontId="1"/>
  </si>
  <si>
    <t>国学館高等学校</t>
    <phoneticPr fontId="1"/>
  </si>
  <si>
    <t>秋田令和高等学校</t>
    <phoneticPr fontId="1"/>
  </si>
  <si>
    <t>ノースアジア大学明桜高等学校</t>
    <phoneticPr fontId="1"/>
  </si>
  <si>
    <t>明桜</t>
    <rPh sb="0" eb="1">
      <t>メイ</t>
    </rPh>
    <rPh sb="1" eb="2">
      <t>オウ</t>
    </rPh>
    <phoneticPr fontId="25"/>
  </si>
  <si>
    <t>聖霊</t>
    <rPh sb="0" eb="2">
      <t>セイレイ</t>
    </rPh>
    <phoneticPr fontId="25"/>
  </si>
  <si>
    <t>秋田修英高等学校</t>
    <phoneticPr fontId="1"/>
  </si>
  <si>
    <t>高校生</t>
    <rPh sb="0" eb="3">
      <t>コウコウセイ</t>
    </rPh>
    <phoneticPr fontId="1"/>
  </si>
  <si>
    <t>秋田南</t>
    <rPh sb="0" eb="2">
      <t>アキタ</t>
    </rPh>
    <rPh sb="2" eb="3">
      <t>ミナミ</t>
    </rPh>
    <phoneticPr fontId="9"/>
  </si>
  <si>
    <t>秋田南</t>
    <rPh sb="0" eb="3">
      <t>アキタミナミ</t>
    </rPh>
    <phoneticPr fontId="1"/>
  </si>
  <si>
    <t>高校男子100m</t>
    <rPh sb="0" eb="2">
      <t>コウコウ</t>
    </rPh>
    <rPh sb="2" eb="4">
      <t>ダンシ</t>
    </rPh>
    <phoneticPr fontId="9"/>
  </si>
  <si>
    <t>高校女子100m</t>
    <rPh sb="0" eb="2">
      <t>コウコウ</t>
    </rPh>
    <rPh sb="2" eb="4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</si>
</sst>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0;###0"/>
    <numFmt numFmtId="177" formatCode="yyyymmdd"/>
  </numFmts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color indexed="8"/>
      <name val="ＭＳ 明朝"/>
      <family val="1"/>
      <charset val="1"/>
    </font>
    <font>
      <sz val="6"/>
      <name val="ＭＳ 明朝"/>
      <family val="1"/>
      <charset val="1"/>
    </font>
    <font>
      <sz val="10"/>
      <color indexed="8"/>
      <name val="ＭＳ 明朝"/>
      <family val="1"/>
      <charset val="1"/>
    </font>
    <font>
      <sz val="11"/>
      <name val="Century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5" borderId="1" xfId="0" applyFont="1" applyFill="1" applyBorder="1" applyAlignment="1">
      <alignment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8" fillId="7" borderId="1" xfId="0" applyFont="1" applyFill="1" applyBorder="1" applyAlignment="1">
      <alignment vertical="center" shrinkToFit="1"/>
    </xf>
    <xf numFmtId="0" fontId="8" fillId="8" borderId="1" xfId="0" applyFont="1" applyFill="1" applyBorder="1" applyAlignment="1">
      <alignment horizontal="center" vertical="center"/>
    </xf>
    <xf numFmtId="176" fontId="13" fillId="0" borderId="1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/>
    </xf>
    <xf numFmtId="0" fontId="8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14" fillId="9" borderId="1" xfId="0" applyFont="1" applyFill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5" fillId="0" borderId="1" xfId="0" applyFont="1" applyBorder="1">
      <alignment vertical="center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3" borderId="24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shrinkToFit="1"/>
    </xf>
    <xf numFmtId="0" fontId="0" fillId="10" borderId="11" xfId="0" applyFill="1" applyBorder="1" applyAlignment="1">
      <alignment horizontal="center" vertical="center" shrinkToFit="1"/>
    </xf>
    <xf numFmtId="0" fontId="0" fillId="10" borderId="15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shrinkToFit="1"/>
    </xf>
    <xf numFmtId="0" fontId="0" fillId="10" borderId="5" xfId="0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0" fillId="10" borderId="7" xfId="0" applyFill="1" applyBorder="1" applyAlignment="1">
      <alignment horizontal="center" vertical="center" shrinkToFit="1"/>
    </xf>
    <xf numFmtId="0" fontId="0" fillId="10" borderId="8" xfId="0" applyFill="1" applyBorder="1" applyAlignment="1">
      <alignment horizontal="center" vertical="center" shrinkToFit="1"/>
    </xf>
    <xf numFmtId="0" fontId="0" fillId="10" borderId="14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4" fontId="0" fillId="0" borderId="0" xfId="0" applyNumberFormat="1">
      <alignment vertical="center"/>
    </xf>
    <xf numFmtId="0" fontId="19" fillId="0" borderId="30" xfId="0" applyFont="1" applyBorder="1" applyAlignment="1">
      <alignment vertical="center" wrapText="1"/>
    </xf>
    <xf numFmtId="0" fontId="17" fillId="4" borderId="39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177" fontId="0" fillId="0" borderId="1" xfId="0" applyNumberFormat="1" applyBorder="1">
      <alignment vertical="center"/>
    </xf>
    <xf numFmtId="0" fontId="0" fillId="10" borderId="47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" xfId="1" applyNumberFormat="1" applyFont="1" applyFill="1" applyBorder="1" applyAlignment="1">
      <alignment horizontal="center" vertical="center"/>
    </xf>
    <xf numFmtId="49" fontId="24" fillId="0" borderId="19" xfId="1" applyNumberFormat="1" applyFont="1" applyFill="1" applyBorder="1" applyAlignment="1">
      <alignment horizontal="center" vertical="center"/>
    </xf>
    <xf numFmtId="49" fontId="24" fillId="0" borderId="1" xfId="0" applyNumberFormat="1" applyFont="1" applyBorder="1">
      <alignment vertical="center"/>
    </xf>
    <xf numFmtId="49" fontId="24" fillId="0" borderId="1" xfId="1" applyNumberFormat="1" applyFont="1" applyFill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49" fontId="24" fillId="0" borderId="1" xfId="1" applyNumberFormat="1" applyFont="1" applyFill="1" applyBorder="1" applyAlignment="1">
      <alignment horizontal="center" vertical="center" wrapText="1"/>
    </xf>
    <xf numFmtId="49" fontId="24" fillId="0" borderId="1" xfId="1" applyNumberFormat="1" applyFont="1" applyFill="1" applyBorder="1" applyAlignment="1">
      <alignment vertical="center" wrapText="1"/>
    </xf>
    <xf numFmtId="49" fontId="24" fillId="0" borderId="19" xfId="1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>
      <alignment vertical="center"/>
    </xf>
    <xf numFmtId="0" fontId="24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vertical="center" shrinkToFit="1"/>
    </xf>
    <xf numFmtId="0" fontId="8" fillId="0" borderId="20" xfId="0" applyFont="1" applyBorder="1" applyAlignment="1">
      <alignment horizontal="left" vertical="center" shrinkToFit="1"/>
    </xf>
    <xf numFmtId="0" fontId="0" fillId="0" borderId="42" xfId="0" applyBorder="1">
      <alignment vertical="center"/>
    </xf>
    <xf numFmtId="0" fontId="0" fillId="4" borderId="43" xfId="0" applyFill="1" applyBorder="1" applyAlignment="1">
      <alignment horizontal="center" vertical="center"/>
    </xf>
    <xf numFmtId="0" fontId="17" fillId="4" borderId="38" xfId="0" applyFont="1" applyFill="1" applyBorder="1" applyAlignment="1">
      <alignment horizontal="center" vertical="center"/>
    </xf>
    <xf numFmtId="177" fontId="0" fillId="10" borderId="15" xfId="0" applyNumberFormat="1" applyFill="1" applyBorder="1" applyAlignment="1">
      <alignment horizontal="center" vertical="center" shrinkToFit="1"/>
    </xf>
    <xf numFmtId="177" fontId="0" fillId="10" borderId="16" xfId="0" applyNumberFormat="1" applyFill="1" applyBorder="1" applyAlignment="1">
      <alignment horizontal="center" vertical="center" shrinkToFit="1"/>
    </xf>
    <xf numFmtId="177" fontId="0" fillId="10" borderId="14" xfId="0" applyNumberFormat="1" applyFill="1" applyBorder="1" applyAlignment="1">
      <alignment horizontal="center" vertical="center" shrinkToFit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2" fillId="11" borderId="18" xfId="0" applyFont="1" applyFill="1" applyBorder="1" applyAlignment="1">
      <alignment horizontal="left" vertical="center" wrapText="1"/>
    </xf>
    <xf numFmtId="0" fontId="22" fillId="11" borderId="19" xfId="0" applyFont="1" applyFill="1" applyBorder="1" applyAlignment="1">
      <alignment horizontal="left" vertical="center" wrapText="1"/>
    </xf>
    <xf numFmtId="0" fontId="21" fillId="0" borderId="36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0" fillId="12" borderId="36" xfId="0" applyFont="1" applyFill="1" applyBorder="1" applyAlignment="1" applyProtection="1">
      <alignment horizontal="center" vertical="center"/>
      <protection locked="0"/>
    </xf>
    <xf numFmtId="0" fontId="20" fillId="12" borderId="41" xfId="0" applyFont="1" applyFill="1" applyBorder="1" applyAlignment="1" applyProtection="1">
      <alignment horizontal="center" vertical="center"/>
      <protection locked="0"/>
    </xf>
    <xf numFmtId="0" fontId="20" fillId="12" borderId="38" xfId="0" applyFont="1" applyFill="1" applyBorder="1" applyAlignment="1" applyProtection="1">
      <alignment horizontal="center" vertical="center"/>
      <protection locked="0"/>
    </xf>
    <xf numFmtId="0" fontId="20" fillId="12" borderId="42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textRotation="255"/>
    </xf>
    <xf numFmtId="0" fontId="0" fillId="3" borderId="8" xfId="0" applyFill="1" applyBorder="1" applyAlignment="1">
      <alignment horizontal="center" vertical="center" textRotation="255"/>
    </xf>
    <xf numFmtId="0" fontId="20" fillId="12" borderId="36" xfId="0" applyFont="1" applyFill="1" applyBorder="1" applyAlignment="1">
      <alignment horizontal="center" vertical="center"/>
    </xf>
    <xf numFmtId="0" fontId="20" fillId="12" borderId="41" xfId="0" applyFont="1" applyFill="1" applyBorder="1" applyAlignment="1">
      <alignment horizontal="center" vertical="center"/>
    </xf>
    <xf numFmtId="0" fontId="20" fillId="12" borderId="38" xfId="0" applyFont="1" applyFill="1" applyBorder="1" applyAlignment="1">
      <alignment horizontal="center" vertical="center"/>
    </xf>
    <xf numFmtId="0" fontId="20" fillId="12" borderId="42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 applyProtection="1">
      <alignment horizontal="center" vertical="center" shrinkToFit="1"/>
      <protection locked="0"/>
    </xf>
    <xf numFmtId="0" fontId="21" fillId="0" borderId="33" xfId="0" applyFont="1" applyBorder="1" applyAlignment="1" applyProtection="1">
      <alignment horizontal="center" vertical="center" shrinkToFit="1"/>
      <protection locked="0"/>
    </xf>
    <xf numFmtId="0" fontId="21" fillId="0" borderId="38" xfId="0" applyFont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21" fillId="0" borderId="35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CCFF"/>
      <color rgb="FFFFFFCC"/>
      <color rgb="FF99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1181100</xdr:colOff>
      <xdr:row>0</xdr:row>
      <xdr:rowOff>53975</xdr:rowOff>
    </xdr:from>
    <xdr:to>
      <xdr:col>8</xdr:col>
      <xdr:colOff>262467</xdr:colOff>
      <xdr:row>0</xdr:row>
      <xdr:rowOff>381000</xdr:rowOff>
    </xdr:to>
    <xdr:sp macro="" textlink="">
      <xdr:nvSpPr>
        <xdr:cNvPr id="2" name="線吹き出し 1 (枠付き)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5700" y="53975"/>
          <a:ext cx="1513417" cy="327025"/>
        </a:xfrm>
        <a:prstGeom prst="borderCallout1">
          <a:avLst>
            <a:gd name="adj1" fmla="val 50665"/>
            <a:gd name="adj2" fmla="val 405"/>
            <a:gd name="adj3" fmla="val 199658"/>
            <a:gd name="adj4" fmla="val -30874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2</xdr:col>
      <xdr:colOff>142874</xdr:colOff>
      <xdr:row>11</xdr:row>
      <xdr:rowOff>190499</xdr:rowOff>
    </xdr:from>
    <xdr:to>
      <xdr:col>5</xdr:col>
      <xdr:colOff>338667</xdr:colOff>
      <xdr:row>12</xdr:row>
      <xdr:rowOff>222251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2541" y="3037416"/>
          <a:ext cx="3095626" cy="306918"/>
        </a:xfrm>
        <a:prstGeom prst="borderCallout1">
          <a:avLst>
            <a:gd name="adj1" fmla="val 50665"/>
            <a:gd name="adj2" fmla="val 405"/>
            <a:gd name="adj3" fmla="val -261872"/>
            <a:gd name="adj4" fmla="val -8902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入力用部員名簿の「部員番号」を入力します</a:t>
          </a:r>
        </a:p>
      </xdr:txBody>
    </xdr:sp>
    <xdr:clientData/>
  </xdr:twoCellAnchor>
  <xdr:twoCellAnchor>
    <xdr:from>
      <xdr:col>4</xdr:col>
      <xdr:colOff>86784</xdr:colOff>
      <xdr:row>9</xdr:row>
      <xdr:rowOff>191557</xdr:rowOff>
    </xdr:from>
    <xdr:to>
      <xdr:col>8</xdr:col>
      <xdr:colOff>317499</xdr:colOff>
      <xdr:row>10</xdr:row>
      <xdr:rowOff>218015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575984" y="2477557"/>
          <a:ext cx="5228165" cy="299508"/>
        </a:xfrm>
        <a:prstGeom prst="wedgeRectCallout">
          <a:avLst>
            <a:gd name="adj1" fmla="val -20961"/>
            <a:gd name="adj2" fmla="val -49102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アスリートビブスから生年月日までは、部員番号を入力すると表示されます</a:t>
          </a:r>
        </a:p>
      </xdr:txBody>
    </xdr:sp>
    <xdr:clientData/>
  </xdr:twoCellAnchor>
  <xdr:twoCellAnchor>
    <xdr:from>
      <xdr:col>9</xdr:col>
      <xdr:colOff>409575</xdr:colOff>
      <xdr:row>0</xdr:row>
      <xdr:rowOff>84667</xdr:rowOff>
    </xdr:from>
    <xdr:to>
      <xdr:col>12</xdr:col>
      <xdr:colOff>0</xdr:colOff>
      <xdr:row>0</xdr:row>
      <xdr:rowOff>370417</xdr:rowOff>
    </xdr:to>
    <xdr:sp macro="" textlink="">
      <xdr:nvSpPr>
        <xdr:cNvPr id="21" name="線吹き出し 1 (枠付き)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372475" y="84667"/>
          <a:ext cx="2305050" cy="285750"/>
        </a:xfrm>
        <a:prstGeom prst="borderCallout1">
          <a:avLst>
            <a:gd name="adj1" fmla="val 72252"/>
            <a:gd name="adj2" fmla="val 100254"/>
            <a:gd name="adj3" fmla="val 191583"/>
            <a:gd name="adj4" fmla="val 123225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ハイフン入れて入力例のように</a:t>
          </a:r>
        </a:p>
      </xdr:txBody>
    </xdr:sp>
    <xdr:clientData/>
  </xdr:twoCellAnchor>
  <xdr:twoCellAnchor>
    <xdr:from>
      <xdr:col>4</xdr:col>
      <xdr:colOff>455084</xdr:colOff>
      <xdr:row>14</xdr:row>
      <xdr:rowOff>158749</xdr:rowOff>
    </xdr:from>
    <xdr:to>
      <xdr:col>4</xdr:col>
      <xdr:colOff>836084</xdr:colOff>
      <xdr:row>17</xdr:row>
      <xdr:rowOff>232835</xdr:rowOff>
    </xdr:to>
    <xdr:sp macro="" textlink="">
      <xdr:nvSpPr>
        <xdr:cNvPr id="22" name="曲折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 rot="5400000" flipV="1">
          <a:off x="2682874" y="4090459"/>
          <a:ext cx="899586" cy="381000"/>
        </a:xfrm>
        <a:prstGeom prst="ben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804332</xdr:colOff>
      <xdr:row>13</xdr:row>
      <xdr:rowOff>169334</xdr:rowOff>
    </xdr:from>
    <xdr:to>
      <xdr:col>9</xdr:col>
      <xdr:colOff>433917</xdr:colOff>
      <xdr:row>15</xdr:row>
      <xdr:rowOff>222250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291415" y="3566584"/>
          <a:ext cx="5101169" cy="603249"/>
        </a:xfrm>
        <a:prstGeom prst="rect">
          <a:avLst/>
        </a:prstGeom>
        <a:solidFill>
          <a:schemeClr val="lt1"/>
        </a:solidFill>
        <a:ln w="2540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JAAF</a:t>
          </a:r>
          <a:r>
            <a:rPr kumimoji="1" lang="ja-JP" altLang="en-US" sz="1100"/>
            <a:t>登録データの</a:t>
          </a:r>
          <a:r>
            <a:rPr kumimoji="1" lang="en-US" altLang="ja-JP" sz="1100"/>
            <a:t>csv</a:t>
          </a:r>
          <a:r>
            <a:rPr kumimoji="1" lang="ja-JP" altLang="en-US" sz="1100"/>
            <a:t>ファイルを、「</a:t>
          </a:r>
          <a:r>
            <a:rPr kumimoji="1" lang="en-US" altLang="ja-JP" sz="1100"/>
            <a:t>JAAF</a:t>
          </a:r>
          <a:r>
            <a:rPr kumimoji="1" lang="ja-JP" altLang="en-US" sz="1100"/>
            <a:t>登録データ貼付」シートに貼り付けて下さい。各シートの保護を解除しないで下さい。</a:t>
          </a:r>
        </a:p>
      </xdr:txBody>
    </xdr:sp>
    <xdr:clientData/>
  </xdr:twoCellAnchor>
  <xdr:twoCellAnchor>
    <xdr:from>
      <xdr:col>11</xdr:col>
      <xdr:colOff>78317</xdr:colOff>
      <xdr:row>10</xdr:row>
      <xdr:rowOff>101600</xdr:rowOff>
    </xdr:from>
    <xdr:to>
      <xdr:col>12</xdr:col>
      <xdr:colOff>476250</xdr:colOff>
      <xdr:row>11</xdr:row>
      <xdr:rowOff>138641</xdr:rowOff>
    </xdr:to>
    <xdr:sp macro="" textlink="">
      <xdr:nvSpPr>
        <xdr:cNvPr id="7" name="線吹き出し 1 (枠付き)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650942" y="2930525"/>
          <a:ext cx="1502833" cy="313266"/>
        </a:xfrm>
        <a:prstGeom prst="borderCallout1">
          <a:avLst>
            <a:gd name="adj1" fmla="val -764"/>
            <a:gd name="adj2" fmla="val 48506"/>
            <a:gd name="adj3" fmla="val -135377"/>
            <a:gd name="adj4" fmla="val 33989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リストから選びます</a:t>
          </a:r>
        </a:p>
      </xdr:txBody>
    </xdr:sp>
    <xdr:clientData/>
  </xdr:twoCellAnchor>
  <xdr:twoCellAnchor>
    <xdr:from>
      <xdr:col>2</xdr:col>
      <xdr:colOff>47625</xdr:colOff>
      <xdr:row>8</xdr:row>
      <xdr:rowOff>219075</xdr:rowOff>
    </xdr:from>
    <xdr:to>
      <xdr:col>10</xdr:col>
      <xdr:colOff>1037169</xdr:colOff>
      <xdr:row>9</xdr:row>
      <xdr:rowOff>169337</xdr:rowOff>
    </xdr:to>
    <xdr:sp macro="" textlink="">
      <xdr:nvSpPr>
        <xdr:cNvPr id="27" name="右中かっこ 26">
          <a:extLst>
            <a:ext uri="{FF2B5EF4-FFF2-40B4-BE49-F238E27FC236}">
              <a16:creationId xmlns:a16="http://schemas.microsoft.com/office/drawing/2014/main" id="{DD562B78-B937-471E-85E3-2ED425ADBBCD}"/>
            </a:ext>
          </a:extLst>
        </xdr:cNvPr>
        <xdr:cNvSpPr/>
      </xdr:nvSpPr>
      <xdr:spPr>
        <a:xfrm rot="5400000">
          <a:off x="5001153" y="-1981728"/>
          <a:ext cx="226487" cy="8685744"/>
        </a:xfrm>
        <a:prstGeom prst="rightBrace">
          <a:avLst>
            <a:gd name="adj1" fmla="val 8333"/>
            <a:gd name="adj2" fmla="val 48924"/>
          </a:avLst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4</xdr:row>
      <xdr:rowOff>38100</xdr:rowOff>
    </xdr:from>
    <xdr:to>
      <xdr:col>13</xdr:col>
      <xdr:colOff>381000</xdr:colOff>
      <xdr:row>8</xdr:row>
      <xdr:rowOff>28575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20000" y="1095375"/>
          <a:ext cx="2019300" cy="866775"/>
        </a:xfrm>
        <a:prstGeom prst="wedgeRectCallout">
          <a:avLst>
            <a:gd name="adj1" fmla="val -67531"/>
            <a:gd name="adj2" fmla="val 26410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印刷は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３枚目･･･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81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人目まで</a:t>
          </a:r>
          <a:endParaRPr kumimoji="1" lang="en-US" altLang="ja-JP" sz="11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48"/>
  <sheetViews>
    <sheetView showGridLines="0" tabSelected="1" zoomScaleNormal="100" workbookViewId="0"/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7" width="18.83203125" customWidth="1"/>
    <col min="8" max="8" width="13.08203125" customWidth="1"/>
    <col min="9" max="10" width="6" customWidth="1"/>
    <col min="11" max="11" width="15.08203125" customWidth="1"/>
    <col min="12" max="12" width="14.5" customWidth="1"/>
    <col min="13" max="13" width="15.33203125" customWidth="1"/>
    <col min="15" max="15" width="9" customWidth="1"/>
    <col min="16" max="16" width="14.5" hidden="1" customWidth="1"/>
    <col min="17" max="17" width="15.58203125" hidden="1" customWidth="1"/>
    <col min="18" max="19" width="9" customWidth="1"/>
  </cols>
  <sheetData>
    <row r="1" spans="1:17" ht="32.5" x14ac:dyDescent="0.55000000000000004">
      <c r="A1" s="47" t="str">
        <f ca="1">"令和"&amp;Q3&amp;"年度 100mチャレンジ記録会 申込書"</f>
        <v>令和5年度 100mチャレンジ記録会 申込書</v>
      </c>
      <c r="M1" s="67" t="s">
        <v>120</v>
      </c>
      <c r="P1" s="74">
        <f ca="1">TODAY()</f>
        <v>45197</v>
      </c>
      <c r="Q1">
        <f ca="1">YEAR(P1)</f>
        <v>2023</v>
      </c>
    </row>
    <row r="2" spans="1:17" ht="6" customHeight="1" x14ac:dyDescent="0.55000000000000004"/>
    <row r="3" spans="1:17" ht="20.25" customHeight="1" x14ac:dyDescent="0.55000000000000004">
      <c r="A3" s="127" t="s">
        <v>80</v>
      </c>
      <c r="B3" s="128"/>
      <c r="C3" s="130" t="s">
        <v>461</v>
      </c>
      <c r="D3" s="131"/>
      <c r="E3" s="134" t="s">
        <v>29</v>
      </c>
      <c r="F3" s="115" t="s">
        <v>462</v>
      </c>
      <c r="G3" s="116"/>
      <c r="H3" s="119" t="s">
        <v>35</v>
      </c>
      <c r="I3" s="121" t="s">
        <v>125</v>
      </c>
      <c r="J3" s="122"/>
      <c r="K3" s="123"/>
      <c r="L3" s="68" t="s">
        <v>36</v>
      </c>
      <c r="M3" s="69" t="s">
        <v>126</v>
      </c>
      <c r="Q3">
        <f ca="1">Q1-2018</f>
        <v>5</v>
      </c>
    </row>
    <row r="4" spans="1:17" ht="20.25" customHeight="1" x14ac:dyDescent="0.55000000000000004">
      <c r="A4" s="120"/>
      <c r="B4" s="129"/>
      <c r="C4" s="132"/>
      <c r="D4" s="133"/>
      <c r="E4" s="135"/>
      <c r="F4" s="117"/>
      <c r="G4" s="118"/>
      <c r="H4" s="120"/>
      <c r="I4" s="124"/>
      <c r="J4" s="125"/>
      <c r="K4" s="126"/>
      <c r="L4" s="71" t="s">
        <v>37</v>
      </c>
      <c r="M4" s="70" t="s">
        <v>127</v>
      </c>
      <c r="N4" s="48"/>
    </row>
    <row r="5" spans="1:17" ht="4.5" customHeight="1" x14ac:dyDescent="0.55000000000000004">
      <c r="L5" s="106"/>
      <c r="M5" s="107"/>
    </row>
    <row r="6" spans="1:17" ht="53.25" customHeight="1" x14ac:dyDescent="0.55000000000000004">
      <c r="H6" s="75"/>
      <c r="I6" s="108"/>
      <c r="J6" s="108"/>
      <c r="L6" s="113" t="s">
        <v>163</v>
      </c>
      <c r="M6" s="114"/>
    </row>
    <row r="7" spans="1:17" ht="21" customHeight="1" x14ac:dyDescent="0.55000000000000004">
      <c r="A7" s="136" t="s">
        <v>23</v>
      </c>
      <c r="B7" s="138" t="s">
        <v>24</v>
      </c>
      <c r="C7" s="140" t="s">
        <v>122</v>
      </c>
      <c r="D7" s="142" t="s">
        <v>22</v>
      </c>
      <c r="E7" s="144" t="s">
        <v>16</v>
      </c>
      <c r="F7" s="144" t="s">
        <v>27</v>
      </c>
      <c r="G7" s="144" t="s">
        <v>18</v>
      </c>
      <c r="H7" s="144" t="s">
        <v>29</v>
      </c>
      <c r="I7" s="146" t="s">
        <v>19</v>
      </c>
      <c r="J7" s="146" t="s">
        <v>20</v>
      </c>
      <c r="K7" s="109" t="s">
        <v>21</v>
      </c>
      <c r="L7" s="111" t="s">
        <v>33</v>
      </c>
      <c r="M7" s="112"/>
    </row>
    <row r="8" spans="1:17" ht="21" customHeight="1" x14ac:dyDescent="0.55000000000000004">
      <c r="A8" s="137"/>
      <c r="B8" s="139"/>
      <c r="C8" s="141"/>
      <c r="D8" s="143"/>
      <c r="E8" s="145"/>
      <c r="F8" s="145"/>
      <c r="G8" s="145"/>
      <c r="H8" s="145"/>
      <c r="I8" s="147"/>
      <c r="J8" s="147"/>
      <c r="K8" s="110"/>
      <c r="L8" s="72" t="s">
        <v>164</v>
      </c>
      <c r="M8" s="76" t="s">
        <v>121</v>
      </c>
      <c r="P8" s="1"/>
    </row>
    <row r="9" spans="1:17" ht="21.75" customHeight="1" x14ac:dyDescent="0.55000000000000004">
      <c r="A9" s="49">
        <v>1</v>
      </c>
      <c r="B9" s="60">
        <v>1</v>
      </c>
      <c r="C9" s="81">
        <v>1001</v>
      </c>
      <c r="D9" s="50">
        <v>159700000</v>
      </c>
      <c r="E9" s="51" t="s">
        <v>116</v>
      </c>
      <c r="F9" s="51" t="s">
        <v>123</v>
      </c>
      <c r="G9" s="51" t="s">
        <v>124</v>
      </c>
      <c r="H9" s="51" t="s">
        <v>463</v>
      </c>
      <c r="I9" s="51">
        <v>2</v>
      </c>
      <c r="J9" s="51" t="s">
        <v>15</v>
      </c>
      <c r="K9" s="52">
        <v>20080101</v>
      </c>
      <c r="L9" s="61" t="s">
        <v>464</v>
      </c>
      <c r="M9" s="77" t="s">
        <v>128</v>
      </c>
    </row>
    <row r="10" spans="1:17" ht="21.75" customHeight="1" x14ac:dyDescent="0.55000000000000004">
      <c r="A10" s="53">
        <v>2</v>
      </c>
      <c r="B10" s="62"/>
      <c r="C10" s="82"/>
      <c r="D10" s="54"/>
      <c r="E10" s="55"/>
      <c r="F10" s="55"/>
      <c r="G10" s="55"/>
      <c r="H10" s="55"/>
      <c r="I10" s="55"/>
      <c r="J10" s="55"/>
      <c r="K10" s="56"/>
      <c r="L10" s="63"/>
      <c r="M10" s="78"/>
    </row>
    <row r="11" spans="1:17" ht="21.75" customHeight="1" x14ac:dyDescent="0.55000000000000004">
      <c r="A11" s="53">
        <v>3</v>
      </c>
      <c r="B11" s="62"/>
      <c r="C11" s="82"/>
      <c r="D11" s="54"/>
      <c r="E11" s="55"/>
      <c r="F11" s="55"/>
      <c r="G11" s="55"/>
      <c r="H11" s="55"/>
      <c r="I11" s="55"/>
      <c r="J11" s="55"/>
      <c r="K11" s="56"/>
      <c r="L11" s="63"/>
      <c r="M11" s="78"/>
    </row>
    <row r="12" spans="1:17" ht="21.75" customHeight="1" x14ac:dyDescent="0.55000000000000004">
      <c r="A12" s="53">
        <v>4</v>
      </c>
      <c r="B12" s="62"/>
      <c r="C12" s="82"/>
      <c r="D12" s="54"/>
      <c r="E12" s="55"/>
      <c r="F12" s="55"/>
      <c r="G12" s="55"/>
      <c r="H12" s="55"/>
      <c r="I12" s="55"/>
      <c r="J12" s="55"/>
      <c r="K12" s="56"/>
      <c r="L12" s="63"/>
      <c r="M12" s="78"/>
    </row>
    <row r="13" spans="1:17" ht="21.75" customHeight="1" x14ac:dyDescent="0.55000000000000004">
      <c r="A13" s="53">
        <v>5</v>
      </c>
      <c r="B13" s="62"/>
      <c r="C13" s="82"/>
      <c r="D13" s="54"/>
      <c r="E13" s="55"/>
      <c r="F13" s="55"/>
      <c r="G13" s="55"/>
      <c r="H13" s="55"/>
      <c r="I13" s="55"/>
      <c r="J13" s="55"/>
      <c r="K13" s="56"/>
      <c r="L13" s="63"/>
      <c r="M13" s="78"/>
    </row>
    <row r="14" spans="1:17" ht="21.75" customHeight="1" x14ac:dyDescent="0.55000000000000004">
      <c r="A14" s="53">
        <v>6</v>
      </c>
      <c r="B14" s="62"/>
      <c r="C14" s="82"/>
      <c r="D14" s="54"/>
      <c r="E14" s="55"/>
      <c r="F14" s="55"/>
      <c r="G14" s="55"/>
      <c r="H14" s="55"/>
      <c r="I14" s="55"/>
      <c r="J14" s="55"/>
      <c r="K14" s="56"/>
      <c r="L14" s="63"/>
      <c r="M14" s="78"/>
    </row>
    <row r="15" spans="1:17" ht="21.75" customHeight="1" x14ac:dyDescent="0.55000000000000004">
      <c r="A15" s="53">
        <v>7</v>
      </c>
      <c r="B15" s="62"/>
      <c r="C15" s="82"/>
      <c r="D15" s="54"/>
      <c r="E15" s="55"/>
      <c r="F15" s="55"/>
      <c r="G15" s="55"/>
      <c r="H15" s="55"/>
      <c r="I15" s="55"/>
      <c r="J15" s="55"/>
      <c r="K15" s="56"/>
      <c r="L15" s="63"/>
      <c r="M15" s="78"/>
    </row>
    <row r="16" spans="1:17" ht="21.75" customHeight="1" x14ac:dyDescent="0.55000000000000004">
      <c r="A16" s="53">
        <v>8</v>
      </c>
      <c r="B16" s="62"/>
      <c r="C16" s="82"/>
      <c r="D16" s="54"/>
      <c r="E16" s="55"/>
      <c r="F16" s="55"/>
      <c r="G16" s="55"/>
      <c r="H16" s="55"/>
      <c r="I16" s="55"/>
      <c r="J16" s="55"/>
      <c r="K16" s="56"/>
      <c r="L16" s="63"/>
      <c r="M16" s="78"/>
    </row>
    <row r="17" spans="1:13" ht="21.75" customHeight="1" x14ac:dyDescent="0.55000000000000004">
      <c r="A17" s="53">
        <v>9</v>
      </c>
      <c r="B17" s="62"/>
      <c r="C17" s="82"/>
      <c r="D17" s="54"/>
      <c r="E17" s="55"/>
      <c r="F17" s="55"/>
      <c r="G17" s="55"/>
      <c r="H17" s="55"/>
      <c r="I17" s="55"/>
      <c r="J17" s="55"/>
      <c r="K17" s="56"/>
      <c r="L17" s="63"/>
      <c r="M17" s="78"/>
    </row>
    <row r="18" spans="1:13" ht="21.75" customHeight="1" x14ac:dyDescent="0.55000000000000004">
      <c r="A18" s="53">
        <v>10</v>
      </c>
      <c r="B18" s="62"/>
      <c r="C18" s="82"/>
      <c r="D18" s="54"/>
      <c r="E18" s="55"/>
      <c r="F18" s="55"/>
      <c r="G18" s="55"/>
      <c r="H18" s="55"/>
      <c r="I18" s="55"/>
      <c r="J18" s="55"/>
      <c r="K18" s="56"/>
      <c r="L18" s="63"/>
      <c r="M18" s="78"/>
    </row>
    <row r="19" spans="1:13" ht="21.75" customHeight="1" x14ac:dyDescent="0.55000000000000004">
      <c r="A19" s="53">
        <v>11</v>
      </c>
      <c r="B19" s="62"/>
      <c r="C19" s="82"/>
      <c r="D19" s="54"/>
      <c r="E19" s="55"/>
      <c r="F19" s="55"/>
      <c r="G19" s="55"/>
      <c r="H19" s="55"/>
      <c r="I19" s="55"/>
      <c r="J19" s="55"/>
      <c r="K19" s="56"/>
      <c r="L19" s="63"/>
      <c r="M19" s="78"/>
    </row>
    <row r="20" spans="1:13" ht="21.75" customHeight="1" x14ac:dyDescent="0.55000000000000004">
      <c r="A20" s="53">
        <v>12</v>
      </c>
      <c r="B20" s="62"/>
      <c r="C20" s="82"/>
      <c r="D20" s="54"/>
      <c r="E20" s="55"/>
      <c r="F20" s="55"/>
      <c r="G20" s="55"/>
      <c r="H20" s="55"/>
      <c r="I20" s="55"/>
      <c r="J20" s="55"/>
      <c r="K20" s="56"/>
      <c r="L20" s="63"/>
      <c r="M20" s="78"/>
    </row>
    <row r="21" spans="1:13" ht="21.75" customHeight="1" x14ac:dyDescent="0.55000000000000004">
      <c r="A21" s="53">
        <v>13</v>
      </c>
      <c r="B21" s="62"/>
      <c r="C21" s="82"/>
      <c r="D21" s="54"/>
      <c r="E21" s="55"/>
      <c r="F21" s="55"/>
      <c r="G21" s="55"/>
      <c r="H21" s="55"/>
      <c r="I21" s="55"/>
      <c r="J21" s="55"/>
      <c r="K21" s="56"/>
      <c r="L21" s="63"/>
      <c r="M21" s="78"/>
    </row>
    <row r="22" spans="1:13" ht="21.75" customHeight="1" x14ac:dyDescent="0.55000000000000004">
      <c r="A22" s="53">
        <v>14</v>
      </c>
      <c r="B22" s="62"/>
      <c r="C22" s="82"/>
      <c r="D22" s="54"/>
      <c r="E22" s="55"/>
      <c r="F22" s="55"/>
      <c r="G22" s="55"/>
      <c r="H22" s="55"/>
      <c r="I22" s="55"/>
      <c r="J22" s="55"/>
      <c r="K22" s="56"/>
      <c r="L22" s="63"/>
      <c r="M22" s="78"/>
    </row>
    <row r="23" spans="1:13" ht="21.75" customHeight="1" x14ac:dyDescent="0.55000000000000004">
      <c r="A23" s="53">
        <v>15</v>
      </c>
      <c r="B23" s="62"/>
      <c r="C23" s="82"/>
      <c r="D23" s="54"/>
      <c r="E23" s="55"/>
      <c r="F23" s="55"/>
      <c r="G23" s="55"/>
      <c r="H23" s="55"/>
      <c r="I23" s="55"/>
      <c r="J23" s="55"/>
      <c r="K23" s="56"/>
      <c r="L23" s="63"/>
      <c r="M23" s="78"/>
    </row>
    <row r="24" spans="1:13" ht="21.75" customHeight="1" x14ac:dyDescent="0.55000000000000004">
      <c r="A24" s="53">
        <v>16</v>
      </c>
      <c r="B24" s="62"/>
      <c r="C24" s="82"/>
      <c r="D24" s="54"/>
      <c r="E24" s="55"/>
      <c r="F24" s="55"/>
      <c r="G24" s="55"/>
      <c r="H24" s="55"/>
      <c r="I24" s="55"/>
      <c r="J24" s="55"/>
      <c r="K24" s="56"/>
      <c r="L24" s="63"/>
      <c r="M24" s="78"/>
    </row>
    <row r="25" spans="1:13" ht="21.75" customHeight="1" x14ac:dyDescent="0.55000000000000004">
      <c r="A25" s="53">
        <v>17</v>
      </c>
      <c r="B25" s="62"/>
      <c r="C25" s="82"/>
      <c r="D25" s="54"/>
      <c r="E25" s="55"/>
      <c r="F25" s="55"/>
      <c r="G25" s="55"/>
      <c r="H25" s="55"/>
      <c r="I25" s="55"/>
      <c r="J25" s="55"/>
      <c r="K25" s="56"/>
      <c r="L25" s="63"/>
      <c r="M25" s="78"/>
    </row>
    <row r="26" spans="1:13" ht="21.75" customHeight="1" x14ac:dyDescent="0.55000000000000004">
      <c r="A26" s="53">
        <v>18</v>
      </c>
      <c r="B26" s="62"/>
      <c r="C26" s="82"/>
      <c r="D26" s="54"/>
      <c r="E26" s="55"/>
      <c r="F26" s="55"/>
      <c r="G26" s="55"/>
      <c r="H26" s="55"/>
      <c r="I26" s="55"/>
      <c r="J26" s="55"/>
      <c r="K26" s="56"/>
      <c r="L26" s="63"/>
      <c r="M26" s="78"/>
    </row>
    <row r="27" spans="1:13" ht="21.75" customHeight="1" x14ac:dyDescent="0.55000000000000004">
      <c r="A27" s="53">
        <v>19</v>
      </c>
      <c r="B27" s="62"/>
      <c r="C27" s="82"/>
      <c r="D27" s="54"/>
      <c r="E27" s="55"/>
      <c r="F27" s="55"/>
      <c r="G27" s="55"/>
      <c r="H27" s="55"/>
      <c r="I27" s="55"/>
      <c r="J27" s="55"/>
      <c r="K27" s="56"/>
      <c r="L27" s="63"/>
      <c r="M27" s="78"/>
    </row>
    <row r="28" spans="1:13" ht="21.75" customHeight="1" x14ac:dyDescent="0.55000000000000004">
      <c r="A28" s="53">
        <v>20</v>
      </c>
      <c r="B28" s="62"/>
      <c r="C28" s="82"/>
      <c r="D28" s="54"/>
      <c r="E28" s="55"/>
      <c r="F28" s="55"/>
      <c r="G28" s="55"/>
      <c r="H28" s="55"/>
      <c r="I28" s="55"/>
      <c r="J28" s="55"/>
      <c r="K28" s="56"/>
      <c r="L28" s="63"/>
      <c r="M28" s="78"/>
    </row>
    <row r="29" spans="1:13" ht="21.75" customHeight="1" x14ac:dyDescent="0.55000000000000004">
      <c r="A29" s="53">
        <v>21</v>
      </c>
      <c r="B29" s="62"/>
      <c r="C29" s="82"/>
      <c r="D29" s="54"/>
      <c r="E29" s="55"/>
      <c r="F29" s="55"/>
      <c r="G29" s="55"/>
      <c r="H29" s="55"/>
      <c r="I29" s="55"/>
      <c r="J29" s="55"/>
      <c r="K29" s="56"/>
      <c r="L29" s="63"/>
      <c r="M29" s="78"/>
    </row>
    <row r="30" spans="1:13" ht="21.75" customHeight="1" x14ac:dyDescent="0.55000000000000004">
      <c r="A30" s="53">
        <v>22</v>
      </c>
      <c r="B30" s="62"/>
      <c r="C30" s="82"/>
      <c r="D30" s="54"/>
      <c r="E30" s="55"/>
      <c r="F30" s="55"/>
      <c r="G30" s="55"/>
      <c r="H30" s="55"/>
      <c r="I30" s="55"/>
      <c r="J30" s="55"/>
      <c r="K30" s="56"/>
      <c r="L30" s="63"/>
      <c r="M30" s="78"/>
    </row>
    <row r="31" spans="1:13" ht="21.75" customHeight="1" x14ac:dyDescent="0.55000000000000004">
      <c r="A31" s="53">
        <v>23</v>
      </c>
      <c r="B31" s="62"/>
      <c r="C31" s="82"/>
      <c r="D31" s="54"/>
      <c r="E31" s="55"/>
      <c r="F31" s="55"/>
      <c r="G31" s="55"/>
      <c r="H31" s="55"/>
      <c r="I31" s="55"/>
      <c r="J31" s="55"/>
      <c r="K31" s="56"/>
      <c r="L31" s="63"/>
      <c r="M31" s="78"/>
    </row>
    <row r="32" spans="1:13" ht="21.75" customHeight="1" x14ac:dyDescent="0.55000000000000004">
      <c r="A32" s="53">
        <v>24</v>
      </c>
      <c r="B32" s="62"/>
      <c r="C32" s="82"/>
      <c r="D32" s="54"/>
      <c r="E32" s="55"/>
      <c r="F32" s="55"/>
      <c r="G32" s="55"/>
      <c r="H32" s="55"/>
      <c r="I32" s="55"/>
      <c r="J32" s="55"/>
      <c r="K32" s="56"/>
      <c r="L32" s="63"/>
      <c r="M32" s="78"/>
    </row>
    <row r="33" spans="1:13" ht="21.75" customHeight="1" x14ac:dyDescent="0.55000000000000004">
      <c r="A33" s="53">
        <v>25</v>
      </c>
      <c r="B33" s="62"/>
      <c r="C33" s="82"/>
      <c r="D33" s="54"/>
      <c r="E33" s="55"/>
      <c r="F33" s="55"/>
      <c r="G33" s="55"/>
      <c r="H33" s="55"/>
      <c r="I33" s="55"/>
      <c r="J33" s="55"/>
      <c r="K33" s="56"/>
      <c r="L33" s="63"/>
      <c r="M33" s="78"/>
    </row>
    <row r="34" spans="1:13" x14ac:dyDescent="0.55000000000000004">
      <c r="A34" s="53">
        <v>26</v>
      </c>
      <c r="B34" s="62"/>
      <c r="C34" s="82"/>
      <c r="D34" s="54"/>
      <c r="E34" s="55"/>
      <c r="F34" s="55"/>
      <c r="G34" s="55"/>
      <c r="H34" s="55"/>
      <c r="I34" s="55"/>
      <c r="J34" s="55"/>
      <c r="K34" s="56"/>
      <c r="L34" s="63"/>
      <c r="M34" s="78"/>
    </row>
    <row r="35" spans="1:13" x14ac:dyDescent="0.55000000000000004">
      <c r="A35" s="53">
        <v>27</v>
      </c>
      <c r="B35" s="62"/>
      <c r="C35" s="82"/>
      <c r="D35" s="54"/>
      <c r="E35" s="55"/>
      <c r="F35" s="55"/>
      <c r="G35" s="55"/>
      <c r="H35" s="55"/>
      <c r="I35" s="55"/>
      <c r="J35" s="55"/>
      <c r="K35" s="56"/>
      <c r="L35" s="63"/>
      <c r="M35" s="78"/>
    </row>
    <row r="36" spans="1:13" x14ac:dyDescent="0.55000000000000004">
      <c r="A36" s="53">
        <v>28</v>
      </c>
      <c r="B36" s="62"/>
      <c r="C36" s="82"/>
      <c r="D36" s="54"/>
      <c r="E36" s="55"/>
      <c r="F36" s="55"/>
      <c r="G36" s="55"/>
      <c r="H36" s="55"/>
      <c r="I36" s="55"/>
      <c r="J36" s="55"/>
      <c r="K36" s="56"/>
      <c r="L36" s="63"/>
      <c r="M36" s="78"/>
    </row>
    <row r="37" spans="1:13" x14ac:dyDescent="0.55000000000000004">
      <c r="A37" s="53">
        <v>29</v>
      </c>
      <c r="B37" s="62"/>
      <c r="C37" s="82"/>
      <c r="D37" s="54"/>
      <c r="E37" s="55"/>
      <c r="F37" s="55"/>
      <c r="G37" s="55"/>
      <c r="H37" s="55"/>
      <c r="I37" s="55"/>
      <c r="J37" s="55"/>
      <c r="K37" s="56"/>
      <c r="L37" s="63"/>
      <c r="M37" s="78"/>
    </row>
    <row r="38" spans="1:13" x14ac:dyDescent="0.55000000000000004">
      <c r="A38" s="53">
        <v>30</v>
      </c>
      <c r="B38" s="62"/>
      <c r="C38" s="82"/>
      <c r="D38" s="54"/>
      <c r="E38" s="55"/>
      <c r="F38" s="55"/>
      <c r="G38" s="55"/>
      <c r="H38" s="55"/>
      <c r="I38" s="55"/>
      <c r="J38" s="55"/>
      <c r="K38" s="56"/>
      <c r="L38" s="63"/>
      <c r="M38" s="78"/>
    </row>
    <row r="39" spans="1:13" x14ac:dyDescent="0.55000000000000004">
      <c r="A39" s="53">
        <v>31</v>
      </c>
      <c r="B39" s="62"/>
      <c r="C39" s="82"/>
      <c r="D39" s="54"/>
      <c r="E39" s="55"/>
      <c r="F39" s="55"/>
      <c r="G39" s="55"/>
      <c r="H39" s="55"/>
      <c r="I39" s="55"/>
      <c r="J39" s="55"/>
      <c r="K39" s="56"/>
      <c r="L39" s="63"/>
      <c r="M39" s="78"/>
    </row>
    <row r="40" spans="1:13" x14ac:dyDescent="0.55000000000000004">
      <c r="A40" s="53">
        <v>32</v>
      </c>
      <c r="B40" s="62"/>
      <c r="C40" s="82"/>
      <c r="D40" s="54"/>
      <c r="E40" s="55"/>
      <c r="F40" s="55"/>
      <c r="G40" s="55"/>
      <c r="H40" s="55"/>
      <c r="I40" s="55"/>
      <c r="J40" s="55"/>
      <c r="K40" s="56"/>
      <c r="L40" s="63"/>
      <c r="M40" s="78"/>
    </row>
    <row r="41" spans="1:13" x14ac:dyDescent="0.55000000000000004">
      <c r="A41" s="53">
        <v>33</v>
      </c>
      <c r="B41" s="62"/>
      <c r="C41" s="82"/>
      <c r="D41" s="54"/>
      <c r="E41" s="55"/>
      <c r="F41" s="55"/>
      <c r="G41" s="55"/>
      <c r="H41" s="55"/>
      <c r="I41" s="55"/>
      <c r="J41" s="55"/>
      <c r="K41" s="56"/>
      <c r="L41" s="63"/>
      <c r="M41" s="78"/>
    </row>
    <row r="42" spans="1:13" x14ac:dyDescent="0.55000000000000004">
      <c r="A42" s="53">
        <v>34</v>
      </c>
      <c r="B42" s="62"/>
      <c r="C42" s="82"/>
      <c r="D42" s="54"/>
      <c r="E42" s="55"/>
      <c r="F42" s="55"/>
      <c r="G42" s="55"/>
      <c r="H42" s="55"/>
      <c r="I42" s="55"/>
      <c r="J42" s="55"/>
      <c r="K42" s="56"/>
      <c r="L42" s="63"/>
      <c r="M42" s="78"/>
    </row>
    <row r="43" spans="1:13" x14ac:dyDescent="0.55000000000000004">
      <c r="A43" s="53">
        <v>35</v>
      </c>
      <c r="B43" s="62"/>
      <c r="C43" s="82"/>
      <c r="D43" s="54"/>
      <c r="E43" s="55"/>
      <c r="F43" s="55"/>
      <c r="G43" s="55"/>
      <c r="H43" s="55"/>
      <c r="I43" s="55"/>
      <c r="J43" s="55"/>
      <c r="K43" s="56"/>
      <c r="L43" s="63"/>
      <c r="M43" s="78"/>
    </row>
    <row r="44" spans="1:13" x14ac:dyDescent="0.55000000000000004">
      <c r="A44" s="53">
        <v>36</v>
      </c>
      <c r="B44" s="62"/>
      <c r="C44" s="82"/>
      <c r="D44" s="54"/>
      <c r="E44" s="55"/>
      <c r="F44" s="55"/>
      <c r="G44" s="55"/>
      <c r="H44" s="55"/>
      <c r="I44" s="55"/>
      <c r="J44" s="55"/>
      <c r="K44" s="56"/>
      <c r="L44" s="63"/>
      <c r="M44" s="78"/>
    </row>
    <row r="45" spans="1:13" x14ac:dyDescent="0.55000000000000004">
      <c r="A45" s="53">
        <v>37</v>
      </c>
      <c r="B45" s="62"/>
      <c r="C45" s="82"/>
      <c r="D45" s="54"/>
      <c r="E45" s="55"/>
      <c r="F45" s="55"/>
      <c r="G45" s="55"/>
      <c r="H45" s="55"/>
      <c r="I45" s="55"/>
      <c r="J45" s="55"/>
      <c r="K45" s="56"/>
      <c r="L45" s="63"/>
      <c r="M45" s="78"/>
    </row>
    <row r="46" spans="1:13" x14ac:dyDescent="0.55000000000000004">
      <c r="A46" s="53">
        <v>38</v>
      </c>
      <c r="B46" s="62"/>
      <c r="C46" s="82"/>
      <c r="D46" s="54"/>
      <c r="E46" s="55"/>
      <c r="F46" s="55"/>
      <c r="G46" s="55"/>
      <c r="H46" s="55"/>
      <c r="I46" s="55"/>
      <c r="J46" s="55"/>
      <c r="K46" s="56"/>
      <c r="L46" s="63"/>
      <c r="M46" s="78"/>
    </row>
    <row r="47" spans="1:13" x14ac:dyDescent="0.55000000000000004">
      <c r="A47" s="53">
        <v>39</v>
      </c>
      <c r="B47" s="62"/>
      <c r="C47" s="82"/>
      <c r="D47" s="54"/>
      <c r="E47" s="55"/>
      <c r="F47" s="55"/>
      <c r="G47" s="55"/>
      <c r="H47" s="55"/>
      <c r="I47" s="55"/>
      <c r="J47" s="55"/>
      <c r="K47" s="56"/>
      <c r="L47" s="63"/>
      <c r="M47" s="78"/>
    </row>
    <row r="48" spans="1:13" x14ac:dyDescent="0.55000000000000004">
      <c r="A48" s="66">
        <v>40</v>
      </c>
      <c r="B48" s="64"/>
      <c r="C48" s="83"/>
      <c r="D48" s="57"/>
      <c r="E48" s="58"/>
      <c r="F48" s="58"/>
      <c r="G48" s="58"/>
      <c r="H48" s="58"/>
      <c r="I48" s="58"/>
      <c r="J48" s="58"/>
      <c r="K48" s="59"/>
      <c r="L48" s="65"/>
      <c r="M48" s="79"/>
    </row>
  </sheetData>
  <sheetProtection sheet="1" selectLockedCells="1" selectUnlockedCells="1"/>
  <mergeCells count="21"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F3:G4"/>
    <mergeCell ref="H3:H4"/>
    <mergeCell ref="I3:K4"/>
    <mergeCell ref="A3:B4"/>
    <mergeCell ref="C3:D4"/>
    <mergeCell ref="E3:E4"/>
    <mergeCell ref="L5:M5"/>
    <mergeCell ref="I6:J6"/>
    <mergeCell ref="K7:K8"/>
    <mergeCell ref="L7:M7"/>
    <mergeCell ref="L6:M6"/>
  </mergeCells>
  <phoneticPr fontId="1"/>
  <dataValidations count="3">
    <dataValidation imeMode="off" allowBlank="1" showInputMessage="1" showErrorMessage="1" sqref="B9:C48 M3:M4" xr:uid="{00000000-0002-0000-0000-000000000000}"/>
    <dataValidation showInputMessage="1" showErrorMessage="1" sqref="F3:G4 C3:D4" xr:uid="{00000000-0002-0000-0000-000001000000}"/>
    <dataValidation imeMode="on" showInputMessage="1" showErrorMessage="1" sqref="I3:K4" xr:uid="{00000000-0002-0000-0000-000002000000}"/>
  </dataValidations>
  <pageMargins left="0.7" right="0.7" top="0.75" bottom="0.75" header="0.3" footer="0.3"/>
  <pageSetup paperSize="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S48"/>
  <sheetViews>
    <sheetView showGridLines="0" view="pageBreakPreview" zoomScaleNormal="90" zoomScaleSheetLayoutView="100" workbookViewId="0">
      <pane xSplit="1" ySplit="8" topLeftCell="B34" activePane="bottomRight" state="frozen"/>
      <selection pane="topRight" activeCell="B1" sqref="B1"/>
      <selection pane="bottomLeft" activeCell="A9" sqref="A9"/>
      <selection pane="bottomRight" activeCell="M4" sqref="M4"/>
    </sheetView>
  </sheetViews>
  <sheetFormatPr defaultColWidth="9" defaultRowHeight="18" x14ac:dyDescent="0.55000000000000004"/>
  <cols>
    <col min="1" max="1" width="3.5" customWidth="1"/>
    <col min="2" max="2" width="6" customWidth="1"/>
    <col min="3" max="3" width="9.83203125" customWidth="1"/>
    <col min="4" max="4" width="13.33203125" customWidth="1"/>
    <col min="5" max="5" width="14.83203125" customWidth="1"/>
    <col min="6" max="7" width="18.83203125" customWidth="1"/>
    <col min="8" max="8" width="13.08203125" customWidth="1"/>
    <col min="9" max="10" width="6" customWidth="1"/>
    <col min="11" max="11" width="15.08203125" customWidth="1"/>
    <col min="12" max="12" width="14.5" customWidth="1"/>
    <col min="13" max="13" width="15.33203125" customWidth="1"/>
    <col min="15" max="15" width="9" customWidth="1"/>
    <col min="16" max="16" width="14.5" customWidth="1"/>
    <col min="17" max="17" width="6.08203125" customWidth="1"/>
    <col min="18" max="19" width="9" customWidth="1"/>
  </cols>
  <sheetData>
    <row r="1" spans="1:19" ht="32.5" x14ac:dyDescent="0.55000000000000004">
      <c r="A1" s="47" t="str">
        <f ca="1">入力見本!A1</f>
        <v>令和5年度 100mチャレンジ記録会 申込書</v>
      </c>
      <c r="M1" s="67" t="s">
        <v>120</v>
      </c>
    </row>
    <row r="2" spans="1:19" ht="6" customHeight="1" x14ac:dyDescent="0.55000000000000004"/>
    <row r="3" spans="1:19" ht="20.25" customHeight="1" x14ac:dyDescent="0.55000000000000004">
      <c r="A3" s="127" t="s">
        <v>80</v>
      </c>
      <c r="B3" s="128"/>
      <c r="C3" s="148" t="s">
        <v>461</v>
      </c>
      <c r="D3" s="149"/>
      <c r="E3" s="134" t="s">
        <v>29</v>
      </c>
      <c r="F3" s="153"/>
      <c r="G3" s="154"/>
      <c r="H3" s="119" t="s">
        <v>35</v>
      </c>
      <c r="I3" s="157"/>
      <c r="J3" s="158"/>
      <c r="K3" s="159"/>
      <c r="L3" s="68" t="s">
        <v>36</v>
      </c>
      <c r="M3" s="104"/>
    </row>
    <row r="4" spans="1:19" ht="20.25" customHeight="1" x14ac:dyDescent="0.55000000000000004">
      <c r="A4" s="120"/>
      <c r="B4" s="129"/>
      <c r="C4" s="150"/>
      <c r="D4" s="151"/>
      <c r="E4" s="135"/>
      <c r="F4" s="155"/>
      <c r="G4" s="156"/>
      <c r="H4" s="120"/>
      <c r="I4" s="160"/>
      <c r="J4" s="161"/>
      <c r="K4" s="162"/>
      <c r="L4" s="71" t="s">
        <v>37</v>
      </c>
      <c r="M4" s="105"/>
      <c r="N4" s="48"/>
    </row>
    <row r="5" spans="1:19" ht="4.5" customHeight="1" x14ac:dyDescent="0.55000000000000004">
      <c r="L5" s="106"/>
      <c r="M5" s="107"/>
    </row>
    <row r="6" spans="1:19" ht="53.25" customHeight="1" x14ac:dyDescent="0.55000000000000004">
      <c r="H6" s="75"/>
      <c r="I6" s="108"/>
      <c r="J6" s="108"/>
      <c r="K6" s="98"/>
      <c r="L6" s="113" t="s">
        <v>163</v>
      </c>
      <c r="M6" s="114"/>
    </row>
    <row r="7" spans="1:19" ht="21" customHeight="1" x14ac:dyDescent="0.55000000000000004">
      <c r="A7" s="136" t="s">
        <v>23</v>
      </c>
      <c r="B7" s="138" t="s">
        <v>34</v>
      </c>
      <c r="C7" s="140" t="s">
        <v>122</v>
      </c>
      <c r="D7" s="142" t="s">
        <v>25</v>
      </c>
      <c r="E7" s="144" t="s">
        <v>26</v>
      </c>
      <c r="F7" s="144" t="s">
        <v>27</v>
      </c>
      <c r="G7" s="144" t="s">
        <v>28</v>
      </c>
      <c r="H7" s="144" t="s">
        <v>29</v>
      </c>
      <c r="I7" s="146" t="s">
        <v>30</v>
      </c>
      <c r="J7" s="146" t="s">
        <v>31</v>
      </c>
      <c r="K7" s="109" t="s">
        <v>32</v>
      </c>
      <c r="L7" s="111" t="s">
        <v>33</v>
      </c>
      <c r="M7" s="152"/>
    </row>
    <row r="8" spans="1:19" ht="21" customHeight="1" x14ac:dyDescent="0.55000000000000004">
      <c r="A8" s="137"/>
      <c r="B8" s="139"/>
      <c r="C8" s="141"/>
      <c r="D8" s="143"/>
      <c r="E8" s="145"/>
      <c r="F8" s="145"/>
      <c r="G8" s="145"/>
      <c r="H8" s="145"/>
      <c r="I8" s="147"/>
      <c r="J8" s="147"/>
      <c r="K8" s="110"/>
      <c r="L8" s="99" t="s">
        <v>164</v>
      </c>
      <c r="M8" s="100" t="s">
        <v>121</v>
      </c>
      <c r="P8" s="1" t="s">
        <v>114</v>
      </c>
      <c r="Q8" t="s">
        <v>162</v>
      </c>
      <c r="S8" t="s">
        <v>115</v>
      </c>
    </row>
    <row r="9" spans="1:19" ht="21.75" customHeight="1" x14ac:dyDescent="0.55000000000000004">
      <c r="A9" s="49">
        <v>1</v>
      </c>
      <c r="B9" s="35"/>
      <c r="C9" s="81" t="str">
        <f>IF($B9="","",VLOOKUP($B9,入力用部員名簿!$B$2:$J$101,2,FALSE))</f>
        <v/>
      </c>
      <c r="D9" s="50" t="str">
        <f>IF($B9="","",VLOOKUP($B9,入力用部員名簿!$B$2:$J$101,9,FALSE))</f>
        <v/>
      </c>
      <c r="E9" s="51" t="str">
        <f>IF($B9="","",VLOOKUP($B9,入力用部員名簿!$B$2:$J$101,3,FALSE))</f>
        <v/>
      </c>
      <c r="F9" s="51" t="str">
        <f>IF($B9="","",VLOOKUP($B9,入力用部員名簿!$B$2:$J$101,4,FALSE))</f>
        <v/>
      </c>
      <c r="G9" s="51" t="str">
        <f>IF($B9="","",VLOOKUP($B9,入力用部員名簿!$B$2:$J$101,5,FALSE))</f>
        <v/>
      </c>
      <c r="H9" s="51" t="str">
        <f>IF(B9="","",$F$3)</f>
        <v/>
      </c>
      <c r="I9" s="51" t="str">
        <f>IF($B9="","",VLOOKUP($B9,入力用部員名簿!$B$2:$J$101,6,FALSE))</f>
        <v/>
      </c>
      <c r="J9" s="51" t="str">
        <f>IF($B9="","",VLOOKUP($B9,入力用部員名簿!$B$2:$J$101,7,FALSE))</f>
        <v/>
      </c>
      <c r="K9" s="101" t="str">
        <f>IF($B9="","",VLOOKUP($B9,入力用部員名簿!$B$2:$J$101,8,FALSE))</f>
        <v/>
      </c>
      <c r="L9" s="32"/>
      <c r="M9" s="44"/>
      <c r="O9" t="str">
        <f>IF($B9="","",VLOOKUP($B9,入力用部員名簿!$B$2:$J$101,3,FALSE))</f>
        <v/>
      </c>
      <c r="P9" t="str">
        <f>IF(L9="","",VLOOKUP(L9,リスト!$F$3:$G$9,2,FALSE))</f>
        <v/>
      </c>
      <c r="Q9" t="str">
        <f>IF(J9="","",IF(J9="男",1,IF(J9="女",2,"")))</f>
        <v/>
      </c>
      <c r="S9" t="str">
        <f>IF(B9="","",VLOOKUP($F$3,学校一覧!$C$4:$F$59,4,FALSE))</f>
        <v/>
      </c>
    </row>
    <row r="10" spans="1:19" ht="21.75" customHeight="1" x14ac:dyDescent="0.55000000000000004">
      <c r="A10" s="53">
        <v>2</v>
      </c>
      <c r="B10" s="36"/>
      <c r="C10" s="82" t="str">
        <f>IF($B10="","",VLOOKUP($B10,入力用部員名簿!$B$2:$J$101,2,FALSE))</f>
        <v/>
      </c>
      <c r="D10" s="54" t="str">
        <f>IF($B10="","",VLOOKUP($B10,入力用部員名簿!$B$2:$J$101,9,FALSE))</f>
        <v/>
      </c>
      <c r="E10" s="55" t="str">
        <f>IF($B10="","",VLOOKUP($B10,入力用部員名簿!$B$2:$J$101,3,FALSE))</f>
        <v/>
      </c>
      <c r="F10" s="55" t="str">
        <f>IF($B10="","",VLOOKUP($B10,入力用部員名簿!$B$2:$J$101,4,FALSE))</f>
        <v/>
      </c>
      <c r="G10" s="55" t="str">
        <f>IF($B10="","",VLOOKUP($B10,入力用部員名簿!$B$2:$J$101,5,FALSE))</f>
        <v/>
      </c>
      <c r="H10" s="55" t="str">
        <f t="shared" ref="H10:H33" si="0">IF(B10="","",$F$3)</f>
        <v/>
      </c>
      <c r="I10" s="55" t="str">
        <f>IF($B10="","",VLOOKUP($B10,入力用部員名簿!$B$2:$J$101,6,FALSE))</f>
        <v/>
      </c>
      <c r="J10" s="55" t="str">
        <f>IF($B10="","",VLOOKUP($B10,入力用部員名簿!$B$2:$J$101,7,FALSE))</f>
        <v/>
      </c>
      <c r="K10" s="102" t="str">
        <f>IF($B10="","",VLOOKUP($B10,入力用部員名簿!$B$2:$J$101,8,FALSE))</f>
        <v/>
      </c>
      <c r="L10" s="33"/>
      <c r="M10" s="45"/>
      <c r="O10" t="str">
        <f>IF($B10="","",VLOOKUP($B10,入力用部員名簿!$B$2:$J$101,3,FALSE))</f>
        <v/>
      </c>
      <c r="P10" t="str">
        <f>IF(L10="","",VLOOKUP(L10,リスト!$F$3:$G$9,2,FALSE))</f>
        <v/>
      </c>
      <c r="Q10" t="str">
        <f t="shared" ref="Q10:Q48" si="1">IF(J10="","",IF(J10="男",1,IF(J10="女",2,"")))</f>
        <v/>
      </c>
      <c r="S10" t="str">
        <f>IF(B10="","",VLOOKUP($F$3,学校一覧!$C$4:$F$59,4,FALSE))</f>
        <v/>
      </c>
    </row>
    <row r="11" spans="1:19" ht="21.75" customHeight="1" x14ac:dyDescent="0.55000000000000004">
      <c r="A11" s="53">
        <v>3</v>
      </c>
      <c r="B11" s="36"/>
      <c r="C11" s="82" t="str">
        <f>IF($B11="","",VLOOKUP($B11,入力用部員名簿!$B$2:$J$101,2,FALSE))</f>
        <v/>
      </c>
      <c r="D11" s="54" t="str">
        <f>IF($B11="","",VLOOKUP($B11,入力用部員名簿!$B$2:$J$101,9,FALSE))</f>
        <v/>
      </c>
      <c r="E11" s="55" t="str">
        <f>IF($B11="","",VLOOKUP($B11,入力用部員名簿!$B$2:$J$101,3,FALSE))</f>
        <v/>
      </c>
      <c r="F11" s="55" t="str">
        <f>IF($B11="","",VLOOKUP($B11,入力用部員名簿!$B$2:$J$101,4,FALSE))</f>
        <v/>
      </c>
      <c r="G11" s="55" t="str">
        <f>IF($B11="","",VLOOKUP($B11,入力用部員名簿!$B$2:$J$101,5,FALSE))</f>
        <v/>
      </c>
      <c r="H11" s="55" t="str">
        <f t="shared" si="0"/>
        <v/>
      </c>
      <c r="I11" s="55" t="str">
        <f>IF($B11="","",VLOOKUP($B11,入力用部員名簿!$B$2:$J$101,6,FALSE))</f>
        <v/>
      </c>
      <c r="J11" s="55" t="str">
        <f>IF($B11="","",VLOOKUP($B11,入力用部員名簿!$B$2:$J$101,7,FALSE))</f>
        <v/>
      </c>
      <c r="K11" s="102" t="str">
        <f>IF($B11="","",VLOOKUP($B11,入力用部員名簿!$B$2:$J$101,8,FALSE))</f>
        <v/>
      </c>
      <c r="L11" s="33"/>
      <c r="M11" s="45"/>
      <c r="O11" t="str">
        <f>IF($B11="","",VLOOKUP($B11,入力用部員名簿!$B$2:$J$101,3,FALSE))</f>
        <v/>
      </c>
      <c r="P11" t="str">
        <f>IF(L11="","",VLOOKUP(L11,リスト!$F$3:$G$9,2,FALSE))</f>
        <v/>
      </c>
      <c r="Q11" t="str">
        <f t="shared" si="1"/>
        <v/>
      </c>
      <c r="S11" t="str">
        <f>IF(B11="","",VLOOKUP($F$3,学校一覧!$C$4:$F$59,4,FALSE))</f>
        <v/>
      </c>
    </row>
    <row r="12" spans="1:19" ht="21.75" customHeight="1" x14ac:dyDescent="0.55000000000000004">
      <c r="A12" s="53">
        <v>4</v>
      </c>
      <c r="B12" s="36"/>
      <c r="C12" s="82" t="str">
        <f>IF($B12="","",VLOOKUP($B12,入力用部員名簿!$B$2:$J$101,2,FALSE))</f>
        <v/>
      </c>
      <c r="D12" s="54" t="str">
        <f>IF($B12="","",VLOOKUP($B12,入力用部員名簿!$B$2:$J$101,9,FALSE))</f>
        <v/>
      </c>
      <c r="E12" s="55" t="str">
        <f>IF($B12="","",VLOOKUP($B12,入力用部員名簿!$B$2:$J$101,3,FALSE))</f>
        <v/>
      </c>
      <c r="F12" s="55" t="str">
        <f>IF($B12="","",VLOOKUP($B12,入力用部員名簿!$B$2:$J$101,4,FALSE))</f>
        <v/>
      </c>
      <c r="G12" s="55" t="str">
        <f>IF($B12="","",VLOOKUP($B12,入力用部員名簿!$B$2:$J$101,5,FALSE))</f>
        <v/>
      </c>
      <c r="H12" s="55" t="str">
        <f t="shared" si="0"/>
        <v/>
      </c>
      <c r="I12" s="55" t="str">
        <f>IF($B12="","",VLOOKUP($B12,入力用部員名簿!$B$2:$J$101,6,FALSE))</f>
        <v/>
      </c>
      <c r="J12" s="55" t="str">
        <f>IF($B12="","",VLOOKUP($B12,入力用部員名簿!$B$2:$J$101,7,FALSE))</f>
        <v/>
      </c>
      <c r="K12" s="102" t="str">
        <f>IF($B12="","",VLOOKUP($B12,入力用部員名簿!$B$2:$J$101,8,FALSE))</f>
        <v/>
      </c>
      <c r="L12" s="33"/>
      <c r="M12" s="45"/>
      <c r="O12" t="str">
        <f>IF($B12="","",VLOOKUP($B12,入力用部員名簿!$B$2:$J$101,3,FALSE))</f>
        <v/>
      </c>
      <c r="P12" t="str">
        <f>IF(L12="","",VLOOKUP(L12,リスト!$F$3:$G$9,2,FALSE))</f>
        <v/>
      </c>
      <c r="Q12" t="str">
        <f t="shared" si="1"/>
        <v/>
      </c>
      <c r="S12" t="str">
        <f>IF(B12="","",VLOOKUP($F$3,学校一覧!$C$4:$F$59,4,FALSE))</f>
        <v/>
      </c>
    </row>
    <row r="13" spans="1:19" ht="21.75" customHeight="1" x14ac:dyDescent="0.55000000000000004">
      <c r="A13" s="53">
        <v>5</v>
      </c>
      <c r="B13" s="36"/>
      <c r="C13" s="82" t="str">
        <f>IF($B13="","",VLOOKUP($B13,入力用部員名簿!$B$2:$J$101,2,FALSE))</f>
        <v/>
      </c>
      <c r="D13" s="54" t="str">
        <f>IF($B13="","",VLOOKUP($B13,入力用部員名簿!$B$2:$J$101,9,FALSE))</f>
        <v/>
      </c>
      <c r="E13" s="55" t="str">
        <f>IF($B13="","",VLOOKUP($B13,入力用部員名簿!$B$2:$J$101,3,FALSE))</f>
        <v/>
      </c>
      <c r="F13" s="55" t="str">
        <f>IF($B13="","",VLOOKUP($B13,入力用部員名簿!$B$2:$J$101,4,FALSE))</f>
        <v/>
      </c>
      <c r="G13" s="55" t="str">
        <f>IF($B13="","",VLOOKUP($B13,入力用部員名簿!$B$2:$J$101,5,FALSE))</f>
        <v/>
      </c>
      <c r="H13" s="55" t="str">
        <f t="shared" si="0"/>
        <v/>
      </c>
      <c r="I13" s="55" t="str">
        <f>IF($B13="","",VLOOKUP($B13,入力用部員名簿!$B$2:$J$101,6,FALSE))</f>
        <v/>
      </c>
      <c r="J13" s="55" t="str">
        <f>IF($B13="","",VLOOKUP($B13,入力用部員名簿!$B$2:$J$101,7,FALSE))</f>
        <v/>
      </c>
      <c r="K13" s="102" t="str">
        <f>IF($B13="","",VLOOKUP($B13,入力用部員名簿!$B$2:$J$101,8,FALSE))</f>
        <v/>
      </c>
      <c r="L13" s="33"/>
      <c r="M13" s="45"/>
      <c r="O13" t="str">
        <f>IF($B13="","",VLOOKUP($B13,入力用部員名簿!$B$2:$J$101,3,FALSE))</f>
        <v/>
      </c>
      <c r="P13" t="str">
        <f>IF(L13="","",VLOOKUP(L13,リスト!$F$3:$G$9,2,FALSE))</f>
        <v/>
      </c>
      <c r="Q13" t="str">
        <f t="shared" si="1"/>
        <v/>
      </c>
      <c r="S13" t="str">
        <f>IF(B13="","",VLOOKUP($F$3,学校一覧!$C$4:$F$59,4,FALSE))</f>
        <v/>
      </c>
    </row>
    <row r="14" spans="1:19" ht="21.75" customHeight="1" x14ac:dyDescent="0.55000000000000004">
      <c r="A14" s="53">
        <v>6</v>
      </c>
      <c r="B14" s="36"/>
      <c r="C14" s="82" t="str">
        <f>IF($B14="","",VLOOKUP($B14,入力用部員名簿!$B$2:$J$101,2,FALSE))</f>
        <v/>
      </c>
      <c r="D14" s="54" t="str">
        <f>IF($B14="","",VLOOKUP($B14,入力用部員名簿!$B$2:$J$101,9,FALSE))</f>
        <v/>
      </c>
      <c r="E14" s="55" t="str">
        <f>IF($B14="","",VLOOKUP($B14,入力用部員名簿!$B$2:$J$101,3,FALSE))</f>
        <v/>
      </c>
      <c r="F14" s="55" t="str">
        <f>IF($B14="","",VLOOKUP($B14,入力用部員名簿!$B$2:$J$101,4,FALSE))</f>
        <v/>
      </c>
      <c r="G14" s="55" t="str">
        <f>IF($B14="","",VLOOKUP($B14,入力用部員名簿!$B$2:$J$101,5,FALSE))</f>
        <v/>
      </c>
      <c r="H14" s="55" t="str">
        <f t="shared" si="0"/>
        <v/>
      </c>
      <c r="I14" s="55" t="str">
        <f>IF($B14="","",VLOOKUP($B14,入力用部員名簿!$B$2:$J$101,6,FALSE))</f>
        <v/>
      </c>
      <c r="J14" s="55" t="str">
        <f>IF($B14="","",VLOOKUP($B14,入力用部員名簿!$B$2:$J$101,7,FALSE))</f>
        <v/>
      </c>
      <c r="K14" s="102" t="str">
        <f>IF($B14="","",VLOOKUP($B14,入力用部員名簿!$B$2:$J$101,8,FALSE))</f>
        <v/>
      </c>
      <c r="L14" s="33"/>
      <c r="M14" s="45"/>
      <c r="O14" t="str">
        <f>IF($B14="","",VLOOKUP($B14,入力用部員名簿!$B$2:$J$101,3,FALSE))</f>
        <v/>
      </c>
      <c r="P14" t="str">
        <f>IF(L14="","",VLOOKUP(L14,リスト!$F$3:$G$9,2,FALSE))</f>
        <v/>
      </c>
      <c r="Q14" t="str">
        <f t="shared" si="1"/>
        <v/>
      </c>
      <c r="S14" t="str">
        <f>IF(B14="","",VLOOKUP($F$3,学校一覧!$C$4:$F$59,4,FALSE))</f>
        <v/>
      </c>
    </row>
    <row r="15" spans="1:19" ht="21.75" customHeight="1" x14ac:dyDescent="0.55000000000000004">
      <c r="A15" s="53">
        <v>7</v>
      </c>
      <c r="B15" s="36"/>
      <c r="C15" s="82" t="str">
        <f>IF($B15="","",VLOOKUP($B15,入力用部員名簿!$B$2:$J$101,2,FALSE))</f>
        <v/>
      </c>
      <c r="D15" s="54" t="str">
        <f>IF($B15="","",VLOOKUP($B15,入力用部員名簿!$B$2:$J$101,9,FALSE))</f>
        <v/>
      </c>
      <c r="E15" s="55" t="str">
        <f>IF($B15="","",VLOOKUP($B15,入力用部員名簿!$B$2:$J$101,3,FALSE))</f>
        <v/>
      </c>
      <c r="F15" s="55" t="str">
        <f>IF($B15="","",VLOOKUP($B15,入力用部員名簿!$B$2:$J$101,4,FALSE))</f>
        <v/>
      </c>
      <c r="G15" s="55" t="str">
        <f>IF($B15="","",VLOOKUP($B15,入力用部員名簿!$B$2:$J$101,5,FALSE))</f>
        <v/>
      </c>
      <c r="H15" s="55" t="str">
        <f t="shared" si="0"/>
        <v/>
      </c>
      <c r="I15" s="55" t="str">
        <f>IF($B15="","",VLOOKUP($B15,入力用部員名簿!$B$2:$J$101,6,FALSE))</f>
        <v/>
      </c>
      <c r="J15" s="55" t="str">
        <f>IF($B15="","",VLOOKUP($B15,入力用部員名簿!$B$2:$J$101,7,FALSE))</f>
        <v/>
      </c>
      <c r="K15" s="102" t="str">
        <f>IF($B15="","",VLOOKUP($B15,入力用部員名簿!$B$2:$J$101,8,FALSE))</f>
        <v/>
      </c>
      <c r="L15" s="33"/>
      <c r="M15" s="45"/>
      <c r="O15" t="str">
        <f>IF($B15="","",VLOOKUP($B15,入力用部員名簿!$B$2:$J$101,3,FALSE))</f>
        <v/>
      </c>
      <c r="P15" t="str">
        <f>IF(L15="","",VLOOKUP(L15,リスト!$F$3:$G$9,2,FALSE))</f>
        <v/>
      </c>
      <c r="Q15" t="str">
        <f t="shared" si="1"/>
        <v/>
      </c>
      <c r="S15" t="str">
        <f>IF(B15="","",VLOOKUP($F$3,学校一覧!$C$4:$F$59,4,FALSE))</f>
        <v/>
      </c>
    </row>
    <row r="16" spans="1:19" ht="21.75" customHeight="1" x14ac:dyDescent="0.55000000000000004">
      <c r="A16" s="53">
        <v>8</v>
      </c>
      <c r="B16" s="36"/>
      <c r="C16" s="82" t="str">
        <f>IF($B16="","",VLOOKUP($B16,入力用部員名簿!$B$2:$J$101,2,FALSE))</f>
        <v/>
      </c>
      <c r="D16" s="54" t="str">
        <f>IF($B16="","",VLOOKUP($B16,入力用部員名簿!$B$2:$J$101,9,FALSE))</f>
        <v/>
      </c>
      <c r="E16" s="55" t="str">
        <f>IF($B16="","",VLOOKUP($B16,入力用部員名簿!$B$2:$J$101,3,FALSE))</f>
        <v/>
      </c>
      <c r="F16" s="55" t="str">
        <f>IF($B16="","",VLOOKUP($B16,入力用部員名簿!$B$2:$J$101,4,FALSE))</f>
        <v/>
      </c>
      <c r="G16" s="55" t="str">
        <f>IF($B16="","",VLOOKUP($B16,入力用部員名簿!$B$2:$J$101,5,FALSE))</f>
        <v/>
      </c>
      <c r="H16" s="55" t="str">
        <f t="shared" si="0"/>
        <v/>
      </c>
      <c r="I16" s="55" t="str">
        <f>IF($B16="","",VLOOKUP($B16,入力用部員名簿!$B$2:$J$101,6,FALSE))</f>
        <v/>
      </c>
      <c r="J16" s="55" t="str">
        <f>IF($B16="","",VLOOKUP($B16,入力用部員名簿!$B$2:$J$101,7,FALSE))</f>
        <v/>
      </c>
      <c r="K16" s="102" t="str">
        <f>IF($B16="","",VLOOKUP($B16,入力用部員名簿!$B$2:$J$101,8,FALSE))</f>
        <v/>
      </c>
      <c r="L16" s="33"/>
      <c r="M16" s="45"/>
      <c r="O16" t="str">
        <f>IF($B16="","",VLOOKUP($B16,入力用部員名簿!$B$2:$J$101,3,FALSE))</f>
        <v/>
      </c>
      <c r="P16" t="str">
        <f>IF(L16="","",VLOOKUP(L16,リスト!$F$3:$G$9,2,FALSE))</f>
        <v/>
      </c>
      <c r="Q16" t="str">
        <f t="shared" si="1"/>
        <v/>
      </c>
      <c r="S16" t="str">
        <f>IF(B16="","",VLOOKUP($F$3,学校一覧!$C$4:$F$59,4,FALSE))</f>
        <v/>
      </c>
    </row>
    <row r="17" spans="1:19" ht="21.75" customHeight="1" x14ac:dyDescent="0.55000000000000004">
      <c r="A17" s="53">
        <v>9</v>
      </c>
      <c r="B17" s="36"/>
      <c r="C17" s="82" t="str">
        <f>IF($B17="","",VLOOKUP($B17,入力用部員名簿!$B$2:$J$101,2,FALSE))</f>
        <v/>
      </c>
      <c r="D17" s="54" t="str">
        <f>IF($B17="","",VLOOKUP($B17,入力用部員名簿!$B$2:$J$101,9,FALSE))</f>
        <v/>
      </c>
      <c r="E17" s="55" t="str">
        <f>IF($B17="","",VLOOKUP($B17,入力用部員名簿!$B$2:$J$101,3,FALSE))</f>
        <v/>
      </c>
      <c r="F17" s="55" t="str">
        <f>IF($B17="","",VLOOKUP($B17,入力用部員名簿!$B$2:$J$101,4,FALSE))</f>
        <v/>
      </c>
      <c r="G17" s="55" t="str">
        <f>IF($B17="","",VLOOKUP($B17,入力用部員名簿!$B$2:$J$101,5,FALSE))</f>
        <v/>
      </c>
      <c r="H17" s="55" t="str">
        <f t="shared" si="0"/>
        <v/>
      </c>
      <c r="I17" s="55" t="str">
        <f>IF($B17="","",VLOOKUP($B17,入力用部員名簿!$B$2:$J$101,6,FALSE))</f>
        <v/>
      </c>
      <c r="J17" s="55" t="str">
        <f>IF($B17="","",VLOOKUP($B17,入力用部員名簿!$B$2:$J$101,7,FALSE))</f>
        <v/>
      </c>
      <c r="K17" s="102" t="str">
        <f>IF($B17="","",VLOOKUP($B17,入力用部員名簿!$B$2:$J$101,8,FALSE))</f>
        <v/>
      </c>
      <c r="L17" s="33"/>
      <c r="M17" s="45"/>
      <c r="O17" t="str">
        <f>IF($B17="","",VLOOKUP($B17,入力用部員名簿!$B$2:$J$101,3,FALSE))</f>
        <v/>
      </c>
      <c r="P17" t="str">
        <f>IF(L17="","",VLOOKUP(L17,リスト!$F$3:$G$9,2,FALSE))</f>
        <v/>
      </c>
      <c r="Q17" t="str">
        <f t="shared" si="1"/>
        <v/>
      </c>
      <c r="S17" t="str">
        <f>IF(B17="","",VLOOKUP($F$3,学校一覧!$C$4:$F$59,4,FALSE))</f>
        <v/>
      </c>
    </row>
    <row r="18" spans="1:19" ht="21.75" customHeight="1" x14ac:dyDescent="0.55000000000000004">
      <c r="A18" s="53">
        <v>10</v>
      </c>
      <c r="B18" s="36"/>
      <c r="C18" s="82" t="str">
        <f>IF($B18="","",VLOOKUP($B18,入力用部員名簿!$B$2:$J$101,2,FALSE))</f>
        <v/>
      </c>
      <c r="D18" s="54" t="str">
        <f>IF($B18="","",VLOOKUP($B18,入力用部員名簿!$B$2:$J$101,9,FALSE))</f>
        <v/>
      </c>
      <c r="E18" s="55" t="str">
        <f>IF($B18="","",VLOOKUP($B18,入力用部員名簿!$B$2:$J$101,3,FALSE))</f>
        <v/>
      </c>
      <c r="F18" s="55" t="str">
        <f>IF($B18="","",VLOOKUP($B18,入力用部員名簿!$B$2:$J$101,4,FALSE))</f>
        <v/>
      </c>
      <c r="G18" s="55" t="str">
        <f>IF($B18="","",VLOOKUP($B18,入力用部員名簿!$B$2:$J$101,5,FALSE))</f>
        <v/>
      </c>
      <c r="H18" s="55" t="str">
        <f t="shared" si="0"/>
        <v/>
      </c>
      <c r="I18" s="55" t="str">
        <f>IF($B18="","",VLOOKUP($B18,入力用部員名簿!$B$2:$J$101,6,FALSE))</f>
        <v/>
      </c>
      <c r="J18" s="55" t="str">
        <f>IF($B18="","",VLOOKUP($B18,入力用部員名簿!$B$2:$J$101,7,FALSE))</f>
        <v/>
      </c>
      <c r="K18" s="102" t="str">
        <f>IF($B18="","",VLOOKUP($B18,入力用部員名簿!$B$2:$J$101,8,FALSE))</f>
        <v/>
      </c>
      <c r="L18" s="33"/>
      <c r="M18" s="45"/>
      <c r="O18" t="str">
        <f>IF($B18="","",VLOOKUP($B18,入力用部員名簿!$B$2:$J$101,3,FALSE))</f>
        <v/>
      </c>
      <c r="P18" t="str">
        <f>IF(L18="","",VLOOKUP(L18,リスト!$F$3:$G$9,2,FALSE))</f>
        <v/>
      </c>
      <c r="Q18" t="str">
        <f t="shared" si="1"/>
        <v/>
      </c>
      <c r="S18" t="str">
        <f>IF(B18="","",VLOOKUP($F$3,学校一覧!$C$4:$F$59,4,FALSE))</f>
        <v/>
      </c>
    </row>
    <row r="19" spans="1:19" ht="21.75" customHeight="1" x14ac:dyDescent="0.55000000000000004">
      <c r="A19" s="53">
        <v>11</v>
      </c>
      <c r="B19" s="36"/>
      <c r="C19" s="82" t="str">
        <f>IF($B19="","",VLOOKUP($B19,入力用部員名簿!$B$2:$J$101,2,FALSE))</f>
        <v/>
      </c>
      <c r="D19" s="54" t="str">
        <f>IF($B19="","",VLOOKUP($B19,入力用部員名簿!$B$2:$J$101,9,FALSE))</f>
        <v/>
      </c>
      <c r="E19" s="55" t="str">
        <f>IF($B19="","",VLOOKUP($B19,入力用部員名簿!$B$2:$J$101,3,FALSE))</f>
        <v/>
      </c>
      <c r="F19" s="55" t="str">
        <f>IF($B19="","",VLOOKUP($B19,入力用部員名簿!$B$2:$J$101,4,FALSE))</f>
        <v/>
      </c>
      <c r="G19" s="55" t="str">
        <f>IF($B19="","",VLOOKUP($B19,入力用部員名簿!$B$2:$J$101,5,FALSE))</f>
        <v/>
      </c>
      <c r="H19" s="55" t="str">
        <f t="shared" si="0"/>
        <v/>
      </c>
      <c r="I19" s="55" t="str">
        <f>IF($B19="","",VLOOKUP($B19,入力用部員名簿!$B$2:$J$101,6,FALSE))</f>
        <v/>
      </c>
      <c r="J19" s="55" t="str">
        <f>IF($B19="","",VLOOKUP($B19,入力用部員名簿!$B$2:$J$101,7,FALSE))</f>
        <v/>
      </c>
      <c r="K19" s="102" t="str">
        <f>IF($B19="","",VLOOKUP($B19,入力用部員名簿!$B$2:$J$101,8,FALSE))</f>
        <v/>
      </c>
      <c r="L19" s="33"/>
      <c r="M19" s="45"/>
      <c r="O19" t="str">
        <f>IF($B19="","",VLOOKUP($B19,入力用部員名簿!$B$2:$J$101,3,FALSE))</f>
        <v/>
      </c>
      <c r="P19" t="str">
        <f>IF(L19="","",VLOOKUP(L19,リスト!$F$3:$G$9,2,FALSE))</f>
        <v/>
      </c>
      <c r="Q19" t="str">
        <f t="shared" si="1"/>
        <v/>
      </c>
      <c r="S19" t="str">
        <f>IF(B19="","",VLOOKUP($F$3,学校一覧!$C$4:$F$59,4,FALSE))</f>
        <v/>
      </c>
    </row>
    <row r="20" spans="1:19" ht="21.75" customHeight="1" x14ac:dyDescent="0.55000000000000004">
      <c r="A20" s="53">
        <v>12</v>
      </c>
      <c r="B20" s="36"/>
      <c r="C20" s="82" t="str">
        <f>IF($B20="","",VLOOKUP($B20,入力用部員名簿!$B$2:$J$101,2,FALSE))</f>
        <v/>
      </c>
      <c r="D20" s="54" t="str">
        <f>IF($B20="","",VLOOKUP($B20,入力用部員名簿!$B$2:$J$101,9,FALSE))</f>
        <v/>
      </c>
      <c r="E20" s="55" t="str">
        <f>IF($B20="","",VLOOKUP($B20,入力用部員名簿!$B$2:$J$101,3,FALSE))</f>
        <v/>
      </c>
      <c r="F20" s="55" t="str">
        <f>IF($B20="","",VLOOKUP($B20,入力用部員名簿!$B$2:$J$101,4,FALSE))</f>
        <v/>
      </c>
      <c r="G20" s="55" t="str">
        <f>IF($B20="","",VLOOKUP($B20,入力用部員名簿!$B$2:$J$101,5,FALSE))</f>
        <v/>
      </c>
      <c r="H20" s="55" t="str">
        <f t="shared" si="0"/>
        <v/>
      </c>
      <c r="I20" s="55" t="str">
        <f>IF($B20="","",VLOOKUP($B20,入力用部員名簿!$B$2:$J$101,6,FALSE))</f>
        <v/>
      </c>
      <c r="J20" s="55" t="str">
        <f>IF($B20="","",VLOOKUP($B20,入力用部員名簿!$B$2:$J$101,7,FALSE))</f>
        <v/>
      </c>
      <c r="K20" s="102" t="str">
        <f>IF($B20="","",VLOOKUP($B20,入力用部員名簿!$B$2:$J$101,8,FALSE))</f>
        <v/>
      </c>
      <c r="L20" s="33"/>
      <c r="M20" s="45"/>
      <c r="O20" t="str">
        <f>IF($B20="","",VLOOKUP($B20,入力用部員名簿!$B$2:$J$101,3,FALSE))</f>
        <v/>
      </c>
      <c r="P20" t="str">
        <f>IF(L20="","",VLOOKUP(L20,リスト!$F$3:$G$9,2,FALSE))</f>
        <v/>
      </c>
      <c r="Q20" t="str">
        <f t="shared" si="1"/>
        <v/>
      </c>
      <c r="S20" t="str">
        <f>IF(B20="","",VLOOKUP($F$3,学校一覧!$C$4:$F$59,4,FALSE))</f>
        <v/>
      </c>
    </row>
    <row r="21" spans="1:19" ht="21.75" customHeight="1" x14ac:dyDescent="0.55000000000000004">
      <c r="A21" s="53">
        <v>13</v>
      </c>
      <c r="B21" s="36"/>
      <c r="C21" s="82" t="str">
        <f>IF($B21="","",VLOOKUP($B21,入力用部員名簿!$B$2:$J$101,2,FALSE))</f>
        <v/>
      </c>
      <c r="D21" s="54" t="str">
        <f>IF($B21="","",VLOOKUP($B21,入力用部員名簿!$B$2:$J$101,9,FALSE))</f>
        <v/>
      </c>
      <c r="E21" s="55" t="str">
        <f>IF($B21="","",VLOOKUP($B21,入力用部員名簿!$B$2:$J$101,3,FALSE))</f>
        <v/>
      </c>
      <c r="F21" s="55" t="str">
        <f>IF($B21="","",VLOOKUP($B21,入力用部員名簿!$B$2:$J$101,4,FALSE))</f>
        <v/>
      </c>
      <c r="G21" s="55" t="str">
        <f>IF($B21="","",VLOOKUP($B21,入力用部員名簿!$B$2:$J$101,5,FALSE))</f>
        <v/>
      </c>
      <c r="H21" s="55" t="str">
        <f t="shared" si="0"/>
        <v/>
      </c>
      <c r="I21" s="55" t="str">
        <f>IF($B21="","",VLOOKUP($B21,入力用部員名簿!$B$2:$J$101,6,FALSE))</f>
        <v/>
      </c>
      <c r="J21" s="55" t="str">
        <f>IF($B21="","",VLOOKUP($B21,入力用部員名簿!$B$2:$J$101,7,FALSE))</f>
        <v/>
      </c>
      <c r="K21" s="102" t="str">
        <f>IF($B21="","",VLOOKUP($B21,入力用部員名簿!$B$2:$J$101,8,FALSE))</f>
        <v/>
      </c>
      <c r="L21" s="33"/>
      <c r="M21" s="45"/>
      <c r="O21" t="str">
        <f>IF($B21="","",VLOOKUP($B21,入力用部員名簿!$B$2:$J$101,3,FALSE))</f>
        <v/>
      </c>
      <c r="P21" t="str">
        <f>IF(L21="","",VLOOKUP(L21,リスト!$F$3:$G$9,2,FALSE))</f>
        <v/>
      </c>
      <c r="Q21" t="str">
        <f t="shared" si="1"/>
        <v/>
      </c>
      <c r="S21" t="str">
        <f>IF(B21="","",VLOOKUP($F$3,学校一覧!$C$4:$F$59,4,FALSE))</f>
        <v/>
      </c>
    </row>
    <row r="22" spans="1:19" ht="21.75" customHeight="1" x14ac:dyDescent="0.55000000000000004">
      <c r="A22" s="53">
        <v>14</v>
      </c>
      <c r="B22" s="36"/>
      <c r="C22" s="82" t="str">
        <f>IF($B22="","",VLOOKUP($B22,入力用部員名簿!$B$2:$J$101,2,FALSE))</f>
        <v/>
      </c>
      <c r="D22" s="54" t="str">
        <f>IF($B22="","",VLOOKUP($B22,入力用部員名簿!$B$2:$J$101,9,FALSE))</f>
        <v/>
      </c>
      <c r="E22" s="55" t="str">
        <f>IF($B22="","",VLOOKUP($B22,入力用部員名簿!$B$2:$J$101,3,FALSE))</f>
        <v/>
      </c>
      <c r="F22" s="55" t="str">
        <f>IF($B22="","",VLOOKUP($B22,入力用部員名簿!$B$2:$J$101,4,FALSE))</f>
        <v/>
      </c>
      <c r="G22" s="55" t="str">
        <f>IF($B22="","",VLOOKUP($B22,入力用部員名簿!$B$2:$J$101,5,FALSE))</f>
        <v/>
      </c>
      <c r="H22" s="55" t="str">
        <f t="shared" si="0"/>
        <v/>
      </c>
      <c r="I22" s="55" t="str">
        <f>IF($B22="","",VLOOKUP($B22,入力用部員名簿!$B$2:$J$101,6,FALSE))</f>
        <v/>
      </c>
      <c r="J22" s="55" t="str">
        <f>IF($B22="","",VLOOKUP($B22,入力用部員名簿!$B$2:$J$101,7,FALSE))</f>
        <v/>
      </c>
      <c r="K22" s="102" t="str">
        <f>IF($B22="","",VLOOKUP($B22,入力用部員名簿!$B$2:$J$101,8,FALSE))</f>
        <v/>
      </c>
      <c r="L22" s="33"/>
      <c r="M22" s="45"/>
      <c r="O22" t="str">
        <f>IF($B22="","",VLOOKUP($B22,入力用部員名簿!$B$2:$J$101,3,FALSE))</f>
        <v/>
      </c>
      <c r="P22" t="str">
        <f>IF(L22="","",VLOOKUP(L22,リスト!$F$3:$G$9,2,FALSE))</f>
        <v/>
      </c>
      <c r="Q22" t="str">
        <f t="shared" si="1"/>
        <v/>
      </c>
      <c r="S22" t="str">
        <f>IF(B22="","",VLOOKUP($F$3,学校一覧!$C$4:$F$59,4,FALSE))</f>
        <v/>
      </c>
    </row>
    <row r="23" spans="1:19" ht="21.75" customHeight="1" x14ac:dyDescent="0.55000000000000004">
      <c r="A23" s="53">
        <v>15</v>
      </c>
      <c r="B23" s="36"/>
      <c r="C23" s="82" t="str">
        <f>IF($B23="","",VLOOKUP($B23,入力用部員名簿!$B$2:$J$101,2,FALSE))</f>
        <v/>
      </c>
      <c r="D23" s="54" t="str">
        <f>IF($B23="","",VLOOKUP($B23,入力用部員名簿!$B$2:$J$101,9,FALSE))</f>
        <v/>
      </c>
      <c r="E23" s="55" t="str">
        <f>IF($B23="","",VLOOKUP($B23,入力用部員名簿!$B$2:$J$101,3,FALSE))</f>
        <v/>
      </c>
      <c r="F23" s="55" t="str">
        <f>IF($B23="","",VLOOKUP($B23,入力用部員名簿!$B$2:$J$101,4,FALSE))</f>
        <v/>
      </c>
      <c r="G23" s="55" t="str">
        <f>IF($B23="","",VLOOKUP($B23,入力用部員名簿!$B$2:$J$101,5,FALSE))</f>
        <v/>
      </c>
      <c r="H23" s="55" t="str">
        <f t="shared" si="0"/>
        <v/>
      </c>
      <c r="I23" s="55" t="str">
        <f>IF($B23="","",VLOOKUP($B23,入力用部員名簿!$B$2:$J$101,6,FALSE))</f>
        <v/>
      </c>
      <c r="J23" s="55" t="str">
        <f>IF($B23="","",VLOOKUP($B23,入力用部員名簿!$B$2:$J$101,7,FALSE))</f>
        <v/>
      </c>
      <c r="K23" s="102" t="str">
        <f>IF($B23="","",VLOOKUP($B23,入力用部員名簿!$B$2:$J$101,8,FALSE))</f>
        <v/>
      </c>
      <c r="L23" s="33"/>
      <c r="M23" s="45"/>
      <c r="O23" t="str">
        <f>IF($B23="","",VLOOKUP($B23,入力用部員名簿!$B$2:$J$101,3,FALSE))</f>
        <v/>
      </c>
      <c r="P23" t="str">
        <f>IF(L23="","",VLOOKUP(L23,リスト!$F$3:$G$9,2,FALSE))</f>
        <v/>
      </c>
      <c r="Q23" t="str">
        <f t="shared" si="1"/>
        <v/>
      </c>
      <c r="S23" t="str">
        <f>IF(B23="","",VLOOKUP($F$3,学校一覧!$C$4:$F$59,4,FALSE))</f>
        <v/>
      </c>
    </row>
    <row r="24" spans="1:19" ht="21.75" customHeight="1" x14ac:dyDescent="0.55000000000000004">
      <c r="A24" s="53">
        <v>16</v>
      </c>
      <c r="B24" s="36"/>
      <c r="C24" s="82" t="str">
        <f>IF($B24="","",VLOOKUP($B24,入力用部員名簿!$B$2:$J$101,2,FALSE))</f>
        <v/>
      </c>
      <c r="D24" s="54" t="str">
        <f>IF($B24="","",VLOOKUP($B24,入力用部員名簿!$B$2:$J$101,9,FALSE))</f>
        <v/>
      </c>
      <c r="E24" s="55" t="str">
        <f>IF($B24="","",VLOOKUP($B24,入力用部員名簿!$B$2:$J$101,3,FALSE))</f>
        <v/>
      </c>
      <c r="F24" s="55" t="str">
        <f>IF($B24="","",VLOOKUP($B24,入力用部員名簿!$B$2:$J$101,4,FALSE))</f>
        <v/>
      </c>
      <c r="G24" s="55" t="str">
        <f>IF($B24="","",VLOOKUP($B24,入力用部員名簿!$B$2:$J$101,5,FALSE))</f>
        <v/>
      </c>
      <c r="H24" s="55" t="str">
        <f t="shared" si="0"/>
        <v/>
      </c>
      <c r="I24" s="55" t="str">
        <f>IF($B24="","",VLOOKUP($B24,入力用部員名簿!$B$2:$J$101,6,FALSE))</f>
        <v/>
      </c>
      <c r="J24" s="55" t="str">
        <f>IF($B24="","",VLOOKUP($B24,入力用部員名簿!$B$2:$J$101,7,FALSE))</f>
        <v/>
      </c>
      <c r="K24" s="102" t="str">
        <f>IF($B24="","",VLOOKUP($B24,入力用部員名簿!$B$2:$J$101,8,FALSE))</f>
        <v/>
      </c>
      <c r="L24" s="33"/>
      <c r="M24" s="45"/>
      <c r="O24" t="str">
        <f>IF($B24="","",VLOOKUP($B24,入力用部員名簿!$B$2:$J$101,3,FALSE))</f>
        <v/>
      </c>
      <c r="P24" t="str">
        <f>IF(L24="","",VLOOKUP(L24,リスト!$F$3:$G$9,2,FALSE))</f>
        <v/>
      </c>
      <c r="Q24" t="str">
        <f t="shared" si="1"/>
        <v/>
      </c>
      <c r="S24" t="str">
        <f>IF(B24="","",VLOOKUP($F$3,学校一覧!$C$4:$F$59,4,FALSE))</f>
        <v/>
      </c>
    </row>
    <row r="25" spans="1:19" ht="21.75" customHeight="1" x14ac:dyDescent="0.55000000000000004">
      <c r="A25" s="53">
        <v>17</v>
      </c>
      <c r="B25" s="36"/>
      <c r="C25" s="82" t="str">
        <f>IF($B25="","",VLOOKUP($B25,入力用部員名簿!$B$2:$J$101,2,FALSE))</f>
        <v/>
      </c>
      <c r="D25" s="54" t="str">
        <f>IF($B25="","",VLOOKUP($B25,入力用部員名簿!$B$2:$J$101,9,FALSE))</f>
        <v/>
      </c>
      <c r="E25" s="55" t="str">
        <f>IF($B25="","",VLOOKUP($B25,入力用部員名簿!$B$2:$J$101,3,FALSE))</f>
        <v/>
      </c>
      <c r="F25" s="55" t="str">
        <f>IF($B25="","",VLOOKUP($B25,入力用部員名簿!$B$2:$J$101,4,FALSE))</f>
        <v/>
      </c>
      <c r="G25" s="55" t="str">
        <f>IF($B25="","",VLOOKUP($B25,入力用部員名簿!$B$2:$J$101,5,FALSE))</f>
        <v/>
      </c>
      <c r="H25" s="55" t="str">
        <f t="shared" si="0"/>
        <v/>
      </c>
      <c r="I25" s="55" t="str">
        <f>IF($B25="","",VLOOKUP($B25,入力用部員名簿!$B$2:$J$101,6,FALSE))</f>
        <v/>
      </c>
      <c r="J25" s="55" t="str">
        <f>IF($B25="","",VLOOKUP($B25,入力用部員名簿!$B$2:$J$101,7,FALSE))</f>
        <v/>
      </c>
      <c r="K25" s="102" t="str">
        <f>IF($B25="","",VLOOKUP($B25,入力用部員名簿!$B$2:$J$101,8,FALSE))</f>
        <v/>
      </c>
      <c r="L25" s="33"/>
      <c r="M25" s="45"/>
      <c r="O25" t="str">
        <f>IF($B25="","",VLOOKUP($B25,入力用部員名簿!$B$2:$J$101,3,FALSE))</f>
        <v/>
      </c>
      <c r="P25" t="str">
        <f>IF(L25="","",VLOOKUP(L25,リスト!$F$3:$G$9,2,FALSE))</f>
        <v/>
      </c>
      <c r="Q25" t="str">
        <f t="shared" si="1"/>
        <v/>
      </c>
      <c r="S25" t="str">
        <f>IF(B25="","",VLOOKUP($F$3,学校一覧!$C$4:$F$59,4,FALSE))</f>
        <v/>
      </c>
    </row>
    <row r="26" spans="1:19" ht="21.75" customHeight="1" x14ac:dyDescent="0.55000000000000004">
      <c r="A26" s="53">
        <v>18</v>
      </c>
      <c r="B26" s="36"/>
      <c r="C26" s="82" t="str">
        <f>IF($B26="","",VLOOKUP($B26,入力用部員名簿!$B$2:$J$101,2,FALSE))</f>
        <v/>
      </c>
      <c r="D26" s="54" t="str">
        <f>IF($B26="","",VLOOKUP($B26,入力用部員名簿!$B$2:$J$101,9,FALSE))</f>
        <v/>
      </c>
      <c r="E26" s="55" t="str">
        <f>IF($B26="","",VLOOKUP($B26,入力用部員名簿!$B$2:$J$101,3,FALSE))</f>
        <v/>
      </c>
      <c r="F26" s="55" t="str">
        <f>IF($B26="","",VLOOKUP($B26,入力用部員名簿!$B$2:$J$101,4,FALSE))</f>
        <v/>
      </c>
      <c r="G26" s="55" t="str">
        <f>IF($B26="","",VLOOKUP($B26,入力用部員名簿!$B$2:$J$101,5,FALSE))</f>
        <v/>
      </c>
      <c r="H26" s="55" t="str">
        <f t="shared" si="0"/>
        <v/>
      </c>
      <c r="I26" s="55" t="str">
        <f>IF($B26="","",VLOOKUP($B26,入力用部員名簿!$B$2:$J$101,6,FALSE))</f>
        <v/>
      </c>
      <c r="J26" s="55" t="str">
        <f>IF($B26="","",VLOOKUP($B26,入力用部員名簿!$B$2:$J$101,7,FALSE))</f>
        <v/>
      </c>
      <c r="K26" s="102" t="str">
        <f>IF($B26="","",VLOOKUP($B26,入力用部員名簿!$B$2:$J$101,8,FALSE))</f>
        <v/>
      </c>
      <c r="L26" s="33"/>
      <c r="M26" s="45"/>
      <c r="O26" t="str">
        <f>IF($B26="","",VLOOKUP($B26,入力用部員名簿!$B$2:$J$101,3,FALSE))</f>
        <v/>
      </c>
      <c r="P26" t="str">
        <f>IF(L26="","",VLOOKUP(L26,リスト!$F$3:$G$9,2,FALSE))</f>
        <v/>
      </c>
      <c r="Q26" t="str">
        <f t="shared" si="1"/>
        <v/>
      </c>
      <c r="S26" t="str">
        <f>IF(B26="","",VLOOKUP($F$3,学校一覧!$C$4:$F$59,4,FALSE))</f>
        <v/>
      </c>
    </row>
    <row r="27" spans="1:19" ht="21.75" customHeight="1" x14ac:dyDescent="0.55000000000000004">
      <c r="A27" s="53">
        <v>19</v>
      </c>
      <c r="B27" s="36"/>
      <c r="C27" s="82" t="str">
        <f>IF($B27="","",VLOOKUP($B27,入力用部員名簿!$B$2:$J$101,2,FALSE))</f>
        <v/>
      </c>
      <c r="D27" s="54" t="str">
        <f>IF($B27="","",VLOOKUP($B27,入力用部員名簿!$B$2:$J$101,9,FALSE))</f>
        <v/>
      </c>
      <c r="E27" s="55" t="str">
        <f>IF($B27="","",VLOOKUP($B27,入力用部員名簿!$B$2:$J$101,3,FALSE))</f>
        <v/>
      </c>
      <c r="F27" s="55" t="str">
        <f>IF($B27="","",VLOOKUP($B27,入力用部員名簿!$B$2:$J$101,4,FALSE))</f>
        <v/>
      </c>
      <c r="G27" s="55" t="str">
        <f>IF($B27="","",VLOOKUP($B27,入力用部員名簿!$B$2:$J$101,5,FALSE))</f>
        <v/>
      </c>
      <c r="H27" s="55" t="str">
        <f t="shared" si="0"/>
        <v/>
      </c>
      <c r="I27" s="55" t="str">
        <f>IF($B27="","",VLOOKUP($B27,入力用部員名簿!$B$2:$J$101,6,FALSE))</f>
        <v/>
      </c>
      <c r="J27" s="55" t="str">
        <f>IF($B27="","",VLOOKUP($B27,入力用部員名簿!$B$2:$J$101,7,FALSE))</f>
        <v/>
      </c>
      <c r="K27" s="102" t="str">
        <f>IF($B27="","",VLOOKUP($B27,入力用部員名簿!$B$2:$J$101,8,FALSE))</f>
        <v/>
      </c>
      <c r="L27" s="33"/>
      <c r="M27" s="45"/>
      <c r="O27" t="str">
        <f>IF($B27="","",VLOOKUP($B27,入力用部員名簿!$B$2:$J$101,3,FALSE))</f>
        <v/>
      </c>
      <c r="P27" t="str">
        <f>IF(L27="","",VLOOKUP(L27,リスト!$F$3:$G$9,2,FALSE))</f>
        <v/>
      </c>
      <c r="Q27" t="str">
        <f t="shared" si="1"/>
        <v/>
      </c>
      <c r="S27" t="str">
        <f>IF(B27="","",VLOOKUP($F$3,学校一覧!$C$4:$F$59,4,FALSE))</f>
        <v/>
      </c>
    </row>
    <row r="28" spans="1:19" ht="21.75" customHeight="1" x14ac:dyDescent="0.55000000000000004">
      <c r="A28" s="53">
        <v>20</v>
      </c>
      <c r="B28" s="36"/>
      <c r="C28" s="82" t="str">
        <f>IF($B28="","",VLOOKUP($B28,入力用部員名簿!$B$2:$J$101,2,FALSE))</f>
        <v/>
      </c>
      <c r="D28" s="54" t="str">
        <f>IF($B28="","",VLOOKUP($B28,入力用部員名簿!$B$2:$J$101,9,FALSE))</f>
        <v/>
      </c>
      <c r="E28" s="55" t="str">
        <f>IF($B28="","",VLOOKUP($B28,入力用部員名簿!$B$2:$J$101,3,FALSE))</f>
        <v/>
      </c>
      <c r="F28" s="55" t="str">
        <f>IF($B28="","",VLOOKUP($B28,入力用部員名簿!$B$2:$J$101,4,FALSE))</f>
        <v/>
      </c>
      <c r="G28" s="55" t="str">
        <f>IF($B28="","",VLOOKUP($B28,入力用部員名簿!$B$2:$J$101,5,FALSE))</f>
        <v/>
      </c>
      <c r="H28" s="55" t="str">
        <f t="shared" si="0"/>
        <v/>
      </c>
      <c r="I28" s="55" t="str">
        <f>IF($B28="","",VLOOKUP($B28,入力用部員名簿!$B$2:$J$101,6,FALSE))</f>
        <v/>
      </c>
      <c r="J28" s="55" t="str">
        <f>IF($B28="","",VLOOKUP($B28,入力用部員名簿!$B$2:$J$101,7,FALSE))</f>
        <v/>
      </c>
      <c r="K28" s="102" t="str">
        <f>IF($B28="","",VLOOKUP($B28,入力用部員名簿!$B$2:$J$101,8,FALSE))</f>
        <v/>
      </c>
      <c r="L28" s="33"/>
      <c r="M28" s="45"/>
      <c r="O28" t="str">
        <f>IF($B28="","",VLOOKUP($B28,入力用部員名簿!$B$2:$J$101,3,FALSE))</f>
        <v/>
      </c>
      <c r="P28" t="str">
        <f>IF(L28="","",VLOOKUP(L28,リスト!$F$3:$G$9,2,FALSE))</f>
        <v/>
      </c>
      <c r="Q28" t="str">
        <f t="shared" si="1"/>
        <v/>
      </c>
      <c r="S28" t="str">
        <f>IF(B28="","",VLOOKUP($F$3,学校一覧!$C$4:$F$59,4,FALSE))</f>
        <v/>
      </c>
    </row>
    <row r="29" spans="1:19" ht="21.75" customHeight="1" x14ac:dyDescent="0.55000000000000004">
      <c r="A29" s="53">
        <v>21</v>
      </c>
      <c r="B29" s="36"/>
      <c r="C29" s="82" t="str">
        <f>IF($B29="","",VLOOKUP($B29,入力用部員名簿!$B$2:$J$101,2,FALSE))</f>
        <v/>
      </c>
      <c r="D29" s="54" t="str">
        <f>IF($B29="","",VLOOKUP($B29,入力用部員名簿!$B$2:$J$101,9,FALSE))</f>
        <v/>
      </c>
      <c r="E29" s="55" t="str">
        <f>IF($B29="","",VLOOKUP($B29,入力用部員名簿!$B$2:$J$101,3,FALSE))</f>
        <v/>
      </c>
      <c r="F29" s="55" t="str">
        <f>IF($B29="","",VLOOKUP($B29,入力用部員名簿!$B$2:$J$101,4,FALSE))</f>
        <v/>
      </c>
      <c r="G29" s="55" t="str">
        <f>IF($B29="","",VLOOKUP($B29,入力用部員名簿!$B$2:$J$101,5,FALSE))</f>
        <v/>
      </c>
      <c r="H29" s="55" t="str">
        <f t="shared" si="0"/>
        <v/>
      </c>
      <c r="I29" s="55" t="str">
        <f>IF($B29="","",VLOOKUP($B29,入力用部員名簿!$B$2:$J$101,6,FALSE))</f>
        <v/>
      </c>
      <c r="J29" s="55" t="str">
        <f>IF($B29="","",VLOOKUP($B29,入力用部員名簿!$B$2:$J$101,7,FALSE))</f>
        <v/>
      </c>
      <c r="K29" s="102" t="str">
        <f>IF($B29="","",VLOOKUP($B29,入力用部員名簿!$B$2:$J$101,8,FALSE))</f>
        <v/>
      </c>
      <c r="L29" s="33"/>
      <c r="M29" s="45"/>
      <c r="O29" t="str">
        <f>IF($B29="","",VLOOKUP($B29,入力用部員名簿!$B$2:$J$101,3,FALSE))</f>
        <v/>
      </c>
      <c r="P29" t="str">
        <f>IF(L29="","",VLOOKUP(L29,リスト!$F$3:$G$9,2,FALSE))</f>
        <v/>
      </c>
      <c r="Q29" t="str">
        <f t="shared" si="1"/>
        <v/>
      </c>
      <c r="S29" t="str">
        <f>IF(B29="","",VLOOKUP($F$3,学校一覧!$C$4:$F$59,4,FALSE))</f>
        <v/>
      </c>
    </row>
    <row r="30" spans="1:19" ht="21.75" customHeight="1" x14ac:dyDescent="0.55000000000000004">
      <c r="A30" s="53">
        <v>22</v>
      </c>
      <c r="B30" s="36"/>
      <c r="C30" s="82" t="str">
        <f>IF($B30="","",VLOOKUP($B30,入力用部員名簿!$B$2:$J$101,2,FALSE))</f>
        <v/>
      </c>
      <c r="D30" s="54" t="str">
        <f>IF($B30="","",VLOOKUP($B30,入力用部員名簿!$B$2:$J$101,9,FALSE))</f>
        <v/>
      </c>
      <c r="E30" s="55" t="str">
        <f>IF($B30="","",VLOOKUP($B30,入力用部員名簿!$B$2:$J$101,3,FALSE))</f>
        <v/>
      </c>
      <c r="F30" s="55" t="str">
        <f>IF($B30="","",VLOOKUP($B30,入力用部員名簿!$B$2:$J$101,4,FALSE))</f>
        <v/>
      </c>
      <c r="G30" s="55" t="str">
        <f>IF($B30="","",VLOOKUP($B30,入力用部員名簿!$B$2:$J$101,5,FALSE))</f>
        <v/>
      </c>
      <c r="H30" s="55" t="str">
        <f t="shared" si="0"/>
        <v/>
      </c>
      <c r="I30" s="55" t="str">
        <f>IF($B30="","",VLOOKUP($B30,入力用部員名簿!$B$2:$J$101,6,FALSE))</f>
        <v/>
      </c>
      <c r="J30" s="55" t="str">
        <f>IF($B30="","",VLOOKUP($B30,入力用部員名簿!$B$2:$J$101,7,FALSE))</f>
        <v/>
      </c>
      <c r="K30" s="102" t="str">
        <f>IF($B30="","",VLOOKUP($B30,入力用部員名簿!$B$2:$J$101,8,FALSE))</f>
        <v/>
      </c>
      <c r="L30" s="33"/>
      <c r="M30" s="45"/>
      <c r="O30" t="str">
        <f>IF($B30="","",VLOOKUP($B30,入力用部員名簿!$B$2:$J$101,3,FALSE))</f>
        <v/>
      </c>
      <c r="P30" t="str">
        <f>IF(L30="","",VLOOKUP(L30,リスト!$F$3:$G$9,2,FALSE))</f>
        <v/>
      </c>
      <c r="Q30" t="str">
        <f t="shared" si="1"/>
        <v/>
      </c>
      <c r="S30" t="str">
        <f>IF(B30="","",VLOOKUP($F$3,学校一覧!$C$4:$F$59,4,FALSE))</f>
        <v/>
      </c>
    </row>
    <row r="31" spans="1:19" ht="21.75" customHeight="1" x14ac:dyDescent="0.55000000000000004">
      <c r="A31" s="53">
        <v>23</v>
      </c>
      <c r="B31" s="36"/>
      <c r="C31" s="82" t="str">
        <f>IF($B31="","",VLOOKUP($B31,入力用部員名簿!$B$2:$J$101,2,FALSE))</f>
        <v/>
      </c>
      <c r="D31" s="54" t="str">
        <f>IF($B31="","",VLOOKUP($B31,入力用部員名簿!$B$2:$J$101,9,FALSE))</f>
        <v/>
      </c>
      <c r="E31" s="55" t="str">
        <f>IF($B31="","",VLOOKUP($B31,入力用部員名簿!$B$2:$J$101,3,FALSE))</f>
        <v/>
      </c>
      <c r="F31" s="55" t="str">
        <f>IF($B31="","",VLOOKUP($B31,入力用部員名簿!$B$2:$J$101,4,FALSE))</f>
        <v/>
      </c>
      <c r="G31" s="55" t="str">
        <f>IF($B31="","",VLOOKUP($B31,入力用部員名簿!$B$2:$J$101,5,FALSE))</f>
        <v/>
      </c>
      <c r="H31" s="55" t="str">
        <f t="shared" si="0"/>
        <v/>
      </c>
      <c r="I31" s="55" t="str">
        <f>IF($B31="","",VLOOKUP($B31,入力用部員名簿!$B$2:$J$101,6,FALSE))</f>
        <v/>
      </c>
      <c r="J31" s="55" t="str">
        <f>IF($B31="","",VLOOKUP($B31,入力用部員名簿!$B$2:$J$101,7,FALSE))</f>
        <v/>
      </c>
      <c r="K31" s="102" t="str">
        <f>IF($B31="","",VLOOKUP($B31,入力用部員名簿!$B$2:$J$101,8,FALSE))</f>
        <v/>
      </c>
      <c r="L31" s="33"/>
      <c r="M31" s="45"/>
      <c r="O31" t="str">
        <f>IF($B31="","",VLOOKUP($B31,入力用部員名簿!$B$2:$J$101,3,FALSE))</f>
        <v/>
      </c>
      <c r="P31" t="str">
        <f>IF(L31="","",VLOOKUP(L31,リスト!$F$3:$G$9,2,FALSE))</f>
        <v/>
      </c>
      <c r="Q31" t="str">
        <f t="shared" si="1"/>
        <v/>
      </c>
      <c r="S31" t="str">
        <f>IF(B31="","",VLOOKUP($F$3,学校一覧!$C$4:$F$59,4,FALSE))</f>
        <v/>
      </c>
    </row>
    <row r="32" spans="1:19" ht="21.75" customHeight="1" x14ac:dyDescent="0.55000000000000004">
      <c r="A32" s="53">
        <v>24</v>
      </c>
      <c r="B32" s="36"/>
      <c r="C32" s="82" t="str">
        <f>IF($B32="","",VLOOKUP($B32,入力用部員名簿!$B$2:$J$101,2,FALSE))</f>
        <v/>
      </c>
      <c r="D32" s="54" t="str">
        <f>IF($B32="","",VLOOKUP($B32,入力用部員名簿!$B$2:$J$101,9,FALSE))</f>
        <v/>
      </c>
      <c r="E32" s="55" t="str">
        <f>IF($B32="","",VLOOKUP($B32,入力用部員名簿!$B$2:$J$101,3,FALSE))</f>
        <v/>
      </c>
      <c r="F32" s="55" t="str">
        <f>IF($B32="","",VLOOKUP($B32,入力用部員名簿!$B$2:$J$101,4,FALSE))</f>
        <v/>
      </c>
      <c r="G32" s="55" t="str">
        <f>IF($B32="","",VLOOKUP($B32,入力用部員名簿!$B$2:$J$101,5,FALSE))</f>
        <v/>
      </c>
      <c r="H32" s="55" t="str">
        <f t="shared" si="0"/>
        <v/>
      </c>
      <c r="I32" s="55" t="str">
        <f>IF($B32="","",VLOOKUP($B32,入力用部員名簿!$B$2:$J$101,6,FALSE))</f>
        <v/>
      </c>
      <c r="J32" s="55" t="str">
        <f>IF($B32="","",VLOOKUP($B32,入力用部員名簿!$B$2:$J$101,7,FALSE))</f>
        <v/>
      </c>
      <c r="K32" s="102" t="str">
        <f>IF($B32="","",VLOOKUP($B32,入力用部員名簿!$B$2:$J$101,8,FALSE))</f>
        <v/>
      </c>
      <c r="L32" s="33"/>
      <c r="M32" s="45"/>
      <c r="O32" t="str">
        <f>IF($B32="","",VLOOKUP($B32,入力用部員名簿!$B$2:$J$101,3,FALSE))</f>
        <v/>
      </c>
      <c r="P32" t="str">
        <f>IF(L32="","",VLOOKUP(L32,リスト!$F$3:$G$9,2,FALSE))</f>
        <v/>
      </c>
      <c r="Q32" t="str">
        <f t="shared" si="1"/>
        <v/>
      </c>
      <c r="S32" t="str">
        <f>IF(B32="","",VLOOKUP($F$3,学校一覧!$C$4:$F$59,4,FALSE))</f>
        <v/>
      </c>
    </row>
    <row r="33" spans="1:19" ht="21.75" customHeight="1" x14ac:dyDescent="0.55000000000000004">
      <c r="A33" s="53">
        <v>25</v>
      </c>
      <c r="B33" s="36"/>
      <c r="C33" s="82" t="str">
        <f>IF($B33="","",VLOOKUP($B33,入力用部員名簿!$B$2:$J$101,2,FALSE))</f>
        <v/>
      </c>
      <c r="D33" s="54" t="str">
        <f>IF($B33="","",VLOOKUP($B33,入力用部員名簿!$B$2:$J$101,9,FALSE))</f>
        <v/>
      </c>
      <c r="E33" s="55" t="str">
        <f>IF($B33="","",VLOOKUP($B33,入力用部員名簿!$B$2:$J$101,3,FALSE))</f>
        <v/>
      </c>
      <c r="F33" s="55" t="str">
        <f>IF($B33="","",VLOOKUP($B33,入力用部員名簿!$B$2:$J$101,4,FALSE))</f>
        <v/>
      </c>
      <c r="G33" s="55" t="str">
        <f>IF($B33="","",VLOOKUP($B33,入力用部員名簿!$B$2:$J$101,5,FALSE))</f>
        <v/>
      </c>
      <c r="H33" s="55" t="str">
        <f t="shared" si="0"/>
        <v/>
      </c>
      <c r="I33" s="55" t="str">
        <f>IF($B33="","",VLOOKUP($B33,入力用部員名簿!$B$2:$J$101,6,FALSE))</f>
        <v/>
      </c>
      <c r="J33" s="55" t="str">
        <f>IF($B33="","",VLOOKUP($B33,入力用部員名簿!$B$2:$J$101,7,FALSE))</f>
        <v/>
      </c>
      <c r="K33" s="102" t="str">
        <f>IF($B33="","",VLOOKUP($B33,入力用部員名簿!$B$2:$J$101,8,FALSE))</f>
        <v/>
      </c>
      <c r="L33" s="33"/>
      <c r="M33" s="45"/>
      <c r="O33" t="str">
        <f>IF($B33="","",VLOOKUP($B33,入力用部員名簿!$B$2:$J$101,3,FALSE))</f>
        <v/>
      </c>
      <c r="P33" t="str">
        <f>IF(L33="","",VLOOKUP(L33,リスト!$F$3:$G$9,2,FALSE))</f>
        <v/>
      </c>
      <c r="Q33" t="str">
        <f t="shared" si="1"/>
        <v/>
      </c>
      <c r="S33" t="str">
        <f>IF(B33="","",VLOOKUP($F$3,学校一覧!$C$4:$F$59,4,FALSE))</f>
        <v/>
      </c>
    </row>
    <row r="34" spans="1:19" x14ac:dyDescent="0.55000000000000004">
      <c r="A34" s="53">
        <v>26</v>
      </c>
      <c r="B34" s="36"/>
      <c r="C34" s="82" t="str">
        <f>IF($B34="","",VLOOKUP($B34,入力用部員名簿!$B$2:$J$101,2,FALSE))</f>
        <v/>
      </c>
      <c r="D34" s="54" t="str">
        <f>IF($B34="","",VLOOKUP($B34,入力用部員名簿!$B$2:$J$101,9,FALSE))</f>
        <v/>
      </c>
      <c r="E34" s="55" t="str">
        <f>IF($B34="","",VLOOKUP($B34,入力用部員名簿!$B$2:$J$101,3,FALSE))</f>
        <v/>
      </c>
      <c r="F34" s="55" t="str">
        <f>IF($B34="","",VLOOKUP($B34,入力用部員名簿!$B$2:$J$101,4,FALSE))</f>
        <v/>
      </c>
      <c r="G34" s="55" t="str">
        <f>IF($B34="","",VLOOKUP($B34,入力用部員名簿!$B$2:$J$101,5,FALSE))</f>
        <v/>
      </c>
      <c r="H34" s="55" t="str">
        <f t="shared" ref="H34:H44" si="2">IF(B34="","",$F$3)</f>
        <v/>
      </c>
      <c r="I34" s="55" t="str">
        <f>IF($B34="","",VLOOKUP($B34,入力用部員名簿!$B$2:$J$101,6,FALSE))</f>
        <v/>
      </c>
      <c r="J34" s="55" t="str">
        <f>IF($B34="","",VLOOKUP($B34,入力用部員名簿!$B$2:$J$101,7,FALSE))</f>
        <v/>
      </c>
      <c r="K34" s="102" t="str">
        <f>IF($B34="","",VLOOKUP($B34,入力用部員名簿!$B$2:$J$101,8,FALSE))</f>
        <v/>
      </c>
      <c r="L34" s="33"/>
      <c r="M34" s="45"/>
      <c r="O34" t="str">
        <f>IF($B34="","",VLOOKUP($B34,入力用部員名簿!$B$2:$J$101,3,FALSE))</f>
        <v/>
      </c>
      <c r="P34" t="str">
        <f>IF(L34="","",VLOOKUP(L34,リスト!$F$3:$G$9,2,FALSE))</f>
        <v/>
      </c>
      <c r="Q34" t="str">
        <f t="shared" si="1"/>
        <v/>
      </c>
      <c r="S34" t="str">
        <f>IF(B34="","",VLOOKUP($F$3,学校一覧!$C$4:$F$59,4,FALSE))</f>
        <v/>
      </c>
    </row>
    <row r="35" spans="1:19" x14ac:dyDescent="0.55000000000000004">
      <c r="A35" s="53">
        <v>27</v>
      </c>
      <c r="B35" s="36"/>
      <c r="C35" s="82" t="str">
        <f>IF($B35="","",VLOOKUP($B35,入力用部員名簿!$B$2:$J$101,2,FALSE))</f>
        <v/>
      </c>
      <c r="D35" s="54" t="str">
        <f>IF($B35="","",VLOOKUP($B35,入力用部員名簿!$B$2:$J$101,9,FALSE))</f>
        <v/>
      </c>
      <c r="E35" s="55" t="str">
        <f>IF($B35="","",VLOOKUP($B35,入力用部員名簿!$B$2:$J$101,3,FALSE))</f>
        <v/>
      </c>
      <c r="F35" s="55" t="str">
        <f>IF($B35="","",VLOOKUP($B35,入力用部員名簿!$B$2:$J$101,4,FALSE))</f>
        <v/>
      </c>
      <c r="G35" s="55" t="str">
        <f>IF($B35="","",VLOOKUP($B35,入力用部員名簿!$B$2:$J$101,5,FALSE))</f>
        <v/>
      </c>
      <c r="H35" s="55" t="str">
        <f t="shared" si="2"/>
        <v/>
      </c>
      <c r="I35" s="55" t="str">
        <f>IF($B35="","",VLOOKUP($B35,入力用部員名簿!$B$2:$J$101,6,FALSE))</f>
        <v/>
      </c>
      <c r="J35" s="55" t="str">
        <f>IF($B35="","",VLOOKUP($B35,入力用部員名簿!$B$2:$J$101,7,FALSE))</f>
        <v/>
      </c>
      <c r="K35" s="102" t="str">
        <f>IF($B35="","",VLOOKUP($B35,入力用部員名簿!$B$2:$J$101,8,FALSE))</f>
        <v/>
      </c>
      <c r="L35" s="33"/>
      <c r="M35" s="45"/>
      <c r="O35" t="str">
        <f>IF($B35="","",VLOOKUP($B35,入力用部員名簿!$B$2:$J$101,3,FALSE))</f>
        <v/>
      </c>
      <c r="P35" t="str">
        <f>IF(L35="","",VLOOKUP(L35,リスト!$F$3:$G$9,2,FALSE))</f>
        <v/>
      </c>
      <c r="Q35" t="str">
        <f t="shared" si="1"/>
        <v/>
      </c>
      <c r="S35" t="str">
        <f>IF(B35="","",VLOOKUP($F$3,学校一覧!$C$4:$F$59,4,FALSE))</f>
        <v/>
      </c>
    </row>
    <row r="36" spans="1:19" x14ac:dyDescent="0.55000000000000004">
      <c r="A36" s="53">
        <v>28</v>
      </c>
      <c r="B36" s="36"/>
      <c r="C36" s="82" t="str">
        <f>IF($B36="","",VLOOKUP($B36,入力用部員名簿!$B$2:$J$101,2,FALSE))</f>
        <v/>
      </c>
      <c r="D36" s="54" t="str">
        <f>IF($B36="","",VLOOKUP($B36,入力用部員名簿!$B$2:$J$101,9,FALSE))</f>
        <v/>
      </c>
      <c r="E36" s="55" t="str">
        <f>IF($B36="","",VLOOKUP($B36,入力用部員名簿!$B$2:$J$101,3,FALSE))</f>
        <v/>
      </c>
      <c r="F36" s="55" t="str">
        <f>IF($B36="","",VLOOKUP($B36,入力用部員名簿!$B$2:$J$101,4,FALSE))</f>
        <v/>
      </c>
      <c r="G36" s="55" t="str">
        <f>IF($B36="","",VLOOKUP($B36,入力用部員名簿!$B$2:$J$101,5,FALSE))</f>
        <v/>
      </c>
      <c r="H36" s="55" t="str">
        <f t="shared" si="2"/>
        <v/>
      </c>
      <c r="I36" s="55" t="str">
        <f>IF($B36="","",VLOOKUP($B36,入力用部員名簿!$B$2:$J$101,6,FALSE))</f>
        <v/>
      </c>
      <c r="J36" s="55" t="str">
        <f>IF($B36="","",VLOOKUP($B36,入力用部員名簿!$B$2:$J$101,7,FALSE))</f>
        <v/>
      </c>
      <c r="K36" s="102" t="str">
        <f>IF($B36="","",VLOOKUP($B36,入力用部員名簿!$B$2:$J$101,8,FALSE))</f>
        <v/>
      </c>
      <c r="L36" s="33"/>
      <c r="M36" s="45"/>
      <c r="O36" t="str">
        <f>IF($B36="","",VLOOKUP($B36,入力用部員名簿!$B$2:$J$101,3,FALSE))</f>
        <v/>
      </c>
      <c r="P36" t="str">
        <f>IF(L36="","",VLOOKUP(L36,リスト!$F$3:$G$9,2,FALSE))</f>
        <v/>
      </c>
      <c r="Q36" t="str">
        <f t="shared" si="1"/>
        <v/>
      </c>
      <c r="S36" t="str">
        <f>IF(B36="","",VLOOKUP($F$3,学校一覧!$C$4:$F$59,4,FALSE))</f>
        <v/>
      </c>
    </row>
    <row r="37" spans="1:19" x14ac:dyDescent="0.55000000000000004">
      <c r="A37" s="53">
        <v>29</v>
      </c>
      <c r="B37" s="36"/>
      <c r="C37" s="82" t="str">
        <f>IF($B37="","",VLOOKUP($B37,入力用部員名簿!$B$2:$J$101,2,FALSE))</f>
        <v/>
      </c>
      <c r="D37" s="54" t="str">
        <f>IF($B37="","",VLOOKUP($B37,入力用部員名簿!$B$2:$J$101,9,FALSE))</f>
        <v/>
      </c>
      <c r="E37" s="55" t="str">
        <f>IF($B37="","",VLOOKUP($B37,入力用部員名簿!$B$2:$J$101,3,FALSE))</f>
        <v/>
      </c>
      <c r="F37" s="55" t="str">
        <f>IF($B37="","",VLOOKUP($B37,入力用部員名簿!$B$2:$J$101,4,FALSE))</f>
        <v/>
      </c>
      <c r="G37" s="55" t="str">
        <f>IF($B37="","",VLOOKUP($B37,入力用部員名簿!$B$2:$J$101,5,FALSE))</f>
        <v/>
      </c>
      <c r="H37" s="55" t="str">
        <f t="shared" si="2"/>
        <v/>
      </c>
      <c r="I37" s="55" t="str">
        <f>IF($B37="","",VLOOKUP($B37,入力用部員名簿!$B$2:$J$101,6,FALSE))</f>
        <v/>
      </c>
      <c r="J37" s="55" t="str">
        <f>IF($B37="","",VLOOKUP($B37,入力用部員名簿!$B$2:$J$101,7,FALSE))</f>
        <v/>
      </c>
      <c r="K37" s="102" t="str">
        <f>IF($B37="","",VLOOKUP($B37,入力用部員名簿!$B$2:$J$101,8,FALSE))</f>
        <v/>
      </c>
      <c r="L37" s="33"/>
      <c r="M37" s="45"/>
      <c r="O37" t="str">
        <f>IF($B37="","",VLOOKUP($B37,入力用部員名簿!$B$2:$J$101,3,FALSE))</f>
        <v/>
      </c>
      <c r="P37" t="str">
        <f>IF(L37="","",VLOOKUP(L37,リスト!$F$3:$G$9,2,FALSE))</f>
        <v/>
      </c>
      <c r="Q37" t="str">
        <f t="shared" si="1"/>
        <v/>
      </c>
      <c r="S37" t="str">
        <f>IF(B37="","",VLOOKUP($F$3,学校一覧!$C$4:$F$59,4,FALSE))</f>
        <v/>
      </c>
    </row>
    <row r="38" spans="1:19" x14ac:dyDescent="0.55000000000000004">
      <c r="A38" s="53">
        <v>30</v>
      </c>
      <c r="B38" s="36"/>
      <c r="C38" s="82" t="str">
        <f>IF($B38="","",VLOOKUP($B38,入力用部員名簿!$B$2:$J$101,2,FALSE))</f>
        <v/>
      </c>
      <c r="D38" s="54" t="str">
        <f>IF($B38="","",VLOOKUP($B38,入力用部員名簿!$B$2:$J$101,9,FALSE))</f>
        <v/>
      </c>
      <c r="E38" s="55" t="str">
        <f>IF($B38="","",VLOOKUP($B38,入力用部員名簿!$B$2:$J$101,3,FALSE))</f>
        <v/>
      </c>
      <c r="F38" s="55" t="str">
        <f>IF($B38="","",VLOOKUP($B38,入力用部員名簿!$B$2:$J$101,4,FALSE))</f>
        <v/>
      </c>
      <c r="G38" s="55" t="str">
        <f>IF($B38="","",VLOOKUP($B38,入力用部員名簿!$B$2:$J$101,5,FALSE))</f>
        <v/>
      </c>
      <c r="H38" s="55" t="str">
        <f t="shared" si="2"/>
        <v/>
      </c>
      <c r="I38" s="55" t="str">
        <f>IF($B38="","",VLOOKUP($B38,入力用部員名簿!$B$2:$J$101,6,FALSE))</f>
        <v/>
      </c>
      <c r="J38" s="55" t="str">
        <f>IF($B38="","",VLOOKUP($B38,入力用部員名簿!$B$2:$J$101,7,FALSE))</f>
        <v/>
      </c>
      <c r="K38" s="102" t="str">
        <f>IF($B38="","",VLOOKUP($B38,入力用部員名簿!$B$2:$J$101,8,FALSE))</f>
        <v/>
      </c>
      <c r="L38" s="33"/>
      <c r="M38" s="45"/>
      <c r="O38" t="str">
        <f>IF($B38="","",VLOOKUP($B38,入力用部員名簿!$B$2:$J$101,3,FALSE))</f>
        <v/>
      </c>
      <c r="P38" t="str">
        <f>IF(L38="","",VLOOKUP(L38,リスト!$F$3:$G$9,2,FALSE))</f>
        <v/>
      </c>
      <c r="Q38" t="str">
        <f t="shared" si="1"/>
        <v/>
      </c>
      <c r="S38" t="str">
        <f>IF(B38="","",VLOOKUP($F$3,学校一覧!$C$4:$F$59,4,FALSE))</f>
        <v/>
      </c>
    </row>
    <row r="39" spans="1:19" x14ac:dyDescent="0.55000000000000004">
      <c r="A39" s="53">
        <v>31</v>
      </c>
      <c r="B39" s="36"/>
      <c r="C39" s="82" t="str">
        <f>IF($B39="","",VLOOKUP($B39,入力用部員名簿!$B$2:$J$101,2,FALSE))</f>
        <v/>
      </c>
      <c r="D39" s="54" t="str">
        <f>IF($B39="","",VLOOKUP($B39,入力用部員名簿!$B$2:$J$101,9,FALSE))</f>
        <v/>
      </c>
      <c r="E39" s="55" t="str">
        <f>IF($B39="","",VLOOKUP($B39,入力用部員名簿!$B$2:$J$101,3,FALSE))</f>
        <v/>
      </c>
      <c r="F39" s="55" t="str">
        <f>IF($B39="","",VLOOKUP($B39,入力用部員名簿!$B$2:$J$101,4,FALSE))</f>
        <v/>
      </c>
      <c r="G39" s="55" t="str">
        <f>IF($B39="","",VLOOKUP($B39,入力用部員名簿!$B$2:$J$101,5,FALSE))</f>
        <v/>
      </c>
      <c r="H39" s="55" t="str">
        <f t="shared" si="2"/>
        <v/>
      </c>
      <c r="I39" s="55" t="str">
        <f>IF($B39="","",VLOOKUP($B39,入力用部員名簿!$B$2:$J$101,6,FALSE))</f>
        <v/>
      </c>
      <c r="J39" s="55" t="str">
        <f>IF($B39="","",VLOOKUP($B39,入力用部員名簿!$B$2:$J$101,7,FALSE))</f>
        <v/>
      </c>
      <c r="K39" s="102" t="str">
        <f>IF($B39="","",VLOOKUP($B39,入力用部員名簿!$B$2:$J$101,8,FALSE))</f>
        <v/>
      </c>
      <c r="L39" s="33"/>
      <c r="M39" s="45"/>
      <c r="O39" t="str">
        <f>IF($B39="","",VLOOKUP($B39,入力用部員名簿!$B$2:$J$101,3,FALSE))</f>
        <v/>
      </c>
      <c r="P39" t="str">
        <f>IF(L39="","",VLOOKUP(L39,リスト!$F$3:$G$9,2,FALSE))</f>
        <v/>
      </c>
      <c r="Q39" t="str">
        <f t="shared" si="1"/>
        <v/>
      </c>
      <c r="S39" t="str">
        <f>IF(B39="","",VLOOKUP($F$3,学校一覧!$C$4:$F$59,4,FALSE))</f>
        <v/>
      </c>
    </row>
    <row r="40" spans="1:19" x14ac:dyDescent="0.55000000000000004">
      <c r="A40" s="53">
        <v>32</v>
      </c>
      <c r="B40" s="36"/>
      <c r="C40" s="82" t="str">
        <f>IF($B40="","",VLOOKUP($B40,入力用部員名簿!$B$2:$J$101,2,FALSE))</f>
        <v/>
      </c>
      <c r="D40" s="54" t="str">
        <f>IF($B40="","",VLOOKUP($B40,入力用部員名簿!$B$2:$J$101,9,FALSE))</f>
        <v/>
      </c>
      <c r="E40" s="55" t="str">
        <f>IF($B40="","",VLOOKUP($B40,入力用部員名簿!$B$2:$J$101,3,FALSE))</f>
        <v/>
      </c>
      <c r="F40" s="55" t="str">
        <f>IF($B40="","",VLOOKUP($B40,入力用部員名簿!$B$2:$J$101,4,FALSE))</f>
        <v/>
      </c>
      <c r="G40" s="55" t="str">
        <f>IF($B40="","",VLOOKUP($B40,入力用部員名簿!$B$2:$J$101,5,FALSE))</f>
        <v/>
      </c>
      <c r="H40" s="55" t="str">
        <f t="shared" si="2"/>
        <v/>
      </c>
      <c r="I40" s="55" t="str">
        <f>IF($B40="","",VLOOKUP($B40,入力用部員名簿!$B$2:$J$101,6,FALSE))</f>
        <v/>
      </c>
      <c r="J40" s="55" t="str">
        <f>IF($B40="","",VLOOKUP($B40,入力用部員名簿!$B$2:$J$101,7,FALSE))</f>
        <v/>
      </c>
      <c r="K40" s="102" t="str">
        <f>IF($B40="","",VLOOKUP($B40,入力用部員名簿!$B$2:$J$101,8,FALSE))</f>
        <v/>
      </c>
      <c r="L40" s="33"/>
      <c r="M40" s="45"/>
      <c r="O40" t="str">
        <f>IF($B40="","",VLOOKUP($B40,入力用部員名簿!$B$2:$J$101,3,FALSE))</f>
        <v/>
      </c>
      <c r="P40" t="str">
        <f>IF(L40="","",VLOOKUP(L40,リスト!$F$3:$G$9,2,FALSE))</f>
        <v/>
      </c>
      <c r="Q40" t="str">
        <f t="shared" si="1"/>
        <v/>
      </c>
      <c r="S40" t="str">
        <f>IF(B40="","",VLOOKUP($F$3,学校一覧!$C$4:$F$59,4,FALSE))</f>
        <v/>
      </c>
    </row>
    <row r="41" spans="1:19" x14ac:dyDescent="0.55000000000000004">
      <c r="A41" s="53">
        <v>33</v>
      </c>
      <c r="B41" s="36"/>
      <c r="C41" s="82" t="str">
        <f>IF($B41="","",VLOOKUP($B41,入力用部員名簿!$B$2:$J$101,2,FALSE))</f>
        <v/>
      </c>
      <c r="D41" s="54" t="str">
        <f>IF($B41="","",VLOOKUP($B41,入力用部員名簿!$B$2:$J$101,9,FALSE))</f>
        <v/>
      </c>
      <c r="E41" s="55" t="str">
        <f>IF($B41="","",VLOOKUP($B41,入力用部員名簿!$B$2:$J$101,3,FALSE))</f>
        <v/>
      </c>
      <c r="F41" s="55" t="str">
        <f>IF($B41="","",VLOOKUP($B41,入力用部員名簿!$B$2:$J$101,4,FALSE))</f>
        <v/>
      </c>
      <c r="G41" s="55" t="str">
        <f>IF($B41="","",VLOOKUP($B41,入力用部員名簿!$B$2:$J$101,5,FALSE))</f>
        <v/>
      </c>
      <c r="H41" s="55" t="str">
        <f t="shared" si="2"/>
        <v/>
      </c>
      <c r="I41" s="55" t="str">
        <f>IF($B41="","",VLOOKUP($B41,入力用部員名簿!$B$2:$J$101,6,FALSE))</f>
        <v/>
      </c>
      <c r="J41" s="55" t="str">
        <f>IF($B41="","",VLOOKUP($B41,入力用部員名簿!$B$2:$J$101,7,FALSE))</f>
        <v/>
      </c>
      <c r="K41" s="102" t="str">
        <f>IF($B41="","",VLOOKUP($B41,入力用部員名簿!$B$2:$J$101,8,FALSE))</f>
        <v/>
      </c>
      <c r="L41" s="33"/>
      <c r="M41" s="45"/>
      <c r="O41" t="str">
        <f>IF($B41="","",VLOOKUP($B41,入力用部員名簿!$B$2:$J$101,3,FALSE))</f>
        <v/>
      </c>
      <c r="P41" t="str">
        <f>IF(L41="","",VLOOKUP(L41,リスト!$F$3:$G$9,2,FALSE))</f>
        <v/>
      </c>
      <c r="Q41" t="str">
        <f t="shared" si="1"/>
        <v/>
      </c>
      <c r="S41" t="str">
        <f>IF(B41="","",VLOOKUP($F$3,学校一覧!$C$4:$F$59,4,FALSE))</f>
        <v/>
      </c>
    </row>
    <row r="42" spans="1:19" x14ac:dyDescent="0.55000000000000004">
      <c r="A42" s="53">
        <v>34</v>
      </c>
      <c r="B42" s="36"/>
      <c r="C42" s="82" t="str">
        <f>IF($B42="","",VLOOKUP($B42,入力用部員名簿!$B$2:$J$101,2,FALSE))</f>
        <v/>
      </c>
      <c r="D42" s="54" t="str">
        <f>IF($B42="","",VLOOKUP($B42,入力用部員名簿!$B$2:$J$101,9,FALSE))</f>
        <v/>
      </c>
      <c r="E42" s="55" t="str">
        <f>IF($B42="","",VLOOKUP($B42,入力用部員名簿!$B$2:$J$101,3,FALSE))</f>
        <v/>
      </c>
      <c r="F42" s="55" t="str">
        <f>IF($B42="","",VLOOKUP($B42,入力用部員名簿!$B$2:$J$101,4,FALSE))</f>
        <v/>
      </c>
      <c r="G42" s="55" t="str">
        <f>IF($B42="","",VLOOKUP($B42,入力用部員名簿!$B$2:$J$101,5,FALSE))</f>
        <v/>
      </c>
      <c r="H42" s="55" t="str">
        <f t="shared" si="2"/>
        <v/>
      </c>
      <c r="I42" s="55" t="str">
        <f>IF($B42="","",VLOOKUP($B42,入力用部員名簿!$B$2:$J$101,6,FALSE))</f>
        <v/>
      </c>
      <c r="J42" s="55" t="str">
        <f>IF($B42="","",VLOOKUP($B42,入力用部員名簿!$B$2:$J$101,7,FALSE))</f>
        <v/>
      </c>
      <c r="K42" s="102" t="str">
        <f>IF($B42="","",VLOOKUP($B42,入力用部員名簿!$B$2:$J$101,8,FALSE))</f>
        <v/>
      </c>
      <c r="L42" s="33"/>
      <c r="M42" s="45"/>
      <c r="O42" t="str">
        <f>IF($B42="","",VLOOKUP($B42,入力用部員名簿!$B$2:$J$101,3,FALSE))</f>
        <v/>
      </c>
      <c r="P42" t="str">
        <f>IF(L42="","",VLOOKUP(L42,リスト!$F$3:$G$9,2,FALSE))</f>
        <v/>
      </c>
      <c r="Q42" t="str">
        <f t="shared" si="1"/>
        <v/>
      </c>
      <c r="S42" t="str">
        <f>IF(B42="","",VLOOKUP($F$3,学校一覧!$C$4:$F$59,4,FALSE))</f>
        <v/>
      </c>
    </row>
    <row r="43" spans="1:19" x14ac:dyDescent="0.55000000000000004">
      <c r="A43" s="53">
        <v>35</v>
      </c>
      <c r="B43" s="36"/>
      <c r="C43" s="82" t="str">
        <f>IF($B43="","",VLOOKUP($B43,入力用部員名簿!$B$2:$J$101,2,FALSE))</f>
        <v/>
      </c>
      <c r="D43" s="54" t="str">
        <f>IF($B43="","",VLOOKUP($B43,入力用部員名簿!$B$2:$J$101,9,FALSE))</f>
        <v/>
      </c>
      <c r="E43" s="55" t="str">
        <f>IF($B43="","",VLOOKUP($B43,入力用部員名簿!$B$2:$J$101,3,FALSE))</f>
        <v/>
      </c>
      <c r="F43" s="55" t="str">
        <f>IF($B43="","",VLOOKUP($B43,入力用部員名簿!$B$2:$J$101,4,FALSE))</f>
        <v/>
      </c>
      <c r="G43" s="55" t="str">
        <f>IF($B43="","",VLOOKUP($B43,入力用部員名簿!$B$2:$J$101,5,FALSE))</f>
        <v/>
      </c>
      <c r="H43" s="55" t="str">
        <f t="shared" si="2"/>
        <v/>
      </c>
      <c r="I43" s="55" t="str">
        <f>IF($B43="","",VLOOKUP($B43,入力用部員名簿!$B$2:$J$101,6,FALSE))</f>
        <v/>
      </c>
      <c r="J43" s="55" t="str">
        <f>IF($B43="","",VLOOKUP($B43,入力用部員名簿!$B$2:$J$101,7,FALSE))</f>
        <v/>
      </c>
      <c r="K43" s="102" t="str">
        <f>IF($B43="","",VLOOKUP($B43,入力用部員名簿!$B$2:$J$101,8,FALSE))</f>
        <v/>
      </c>
      <c r="L43" s="33"/>
      <c r="M43" s="45"/>
      <c r="O43" t="str">
        <f>IF($B43="","",VLOOKUP($B43,入力用部員名簿!$B$2:$J$101,3,FALSE))</f>
        <v/>
      </c>
      <c r="P43" t="str">
        <f>IF(L43="","",VLOOKUP(L43,リスト!$F$3:$G$9,2,FALSE))</f>
        <v/>
      </c>
      <c r="Q43" t="str">
        <f t="shared" si="1"/>
        <v/>
      </c>
      <c r="S43" t="str">
        <f>IF(B43="","",VLOOKUP($F$3,学校一覧!$C$4:$F$59,4,FALSE))</f>
        <v/>
      </c>
    </row>
    <row r="44" spans="1:19" x14ac:dyDescent="0.55000000000000004">
      <c r="A44" s="53">
        <v>36</v>
      </c>
      <c r="B44" s="36"/>
      <c r="C44" s="82" t="str">
        <f>IF($B44="","",VLOOKUP($B44,入力用部員名簿!$B$2:$J$101,2,FALSE))</f>
        <v/>
      </c>
      <c r="D44" s="54" t="str">
        <f>IF($B44="","",VLOOKUP($B44,入力用部員名簿!$B$2:$J$101,9,FALSE))</f>
        <v/>
      </c>
      <c r="E44" s="55" t="str">
        <f>IF($B44="","",VLOOKUP($B44,入力用部員名簿!$B$2:$J$101,3,FALSE))</f>
        <v/>
      </c>
      <c r="F44" s="55" t="str">
        <f>IF($B44="","",VLOOKUP($B44,入力用部員名簿!$B$2:$J$101,4,FALSE))</f>
        <v/>
      </c>
      <c r="G44" s="55" t="str">
        <f>IF($B44="","",VLOOKUP($B44,入力用部員名簿!$B$2:$J$101,5,FALSE))</f>
        <v/>
      </c>
      <c r="H44" s="55" t="str">
        <f t="shared" si="2"/>
        <v/>
      </c>
      <c r="I44" s="55" t="str">
        <f>IF($B44="","",VLOOKUP($B44,入力用部員名簿!$B$2:$J$101,6,FALSE))</f>
        <v/>
      </c>
      <c r="J44" s="55" t="str">
        <f>IF($B44="","",VLOOKUP($B44,入力用部員名簿!$B$2:$J$101,7,FALSE))</f>
        <v/>
      </c>
      <c r="K44" s="102" t="str">
        <f>IF($B44="","",VLOOKUP($B44,入力用部員名簿!$B$2:$J$101,8,FALSE))</f>
        <v/>
      </c>
      <c r="L44" s="33"/>
      <c r="M44" s="45"/>
      <c r="O44" t="str">
        <f>IF($B44="","",VLOOKUP($B44,入力用部員名簿!$B$2:$J$101,3,FALSE))</f>
        <v/>
      </c>
      <c r="P44" t="str">
        <f>IF(L44="","",VLOOKUP(L44,リスト!$F$3:$G$9,2,FALSE))</f>
        <v/>
      </c>
      <c r="Q44" t="str">
        <f t="shared" si="1"/>
        <v/>
      </c>
      <c r="S44" t="str">
        <f>IF(B44="","",VLOOKUP($F$3,学校一覧!$C$4:$F$59,4,FALSE))</f>
        <v/>
      </c>
    </row>
    <row r="45" spans="1:19" x14ac:dyDescent="0.55000000000000004">
      <c r="A45" s="53">
        <v>37</v>
      </c>
      <c r="B45" s="36"/>
      <c r="C45" s="82" t="str">
        <f>IF($B45="","",VLOOKUP($B45,入力用部員名簿!$B$2:$J$101,2,FALSE))</f>
        <v/>
      </c>
      <c r="D45" s="54" t="str">
        <f>IF($B45="","",VLOOKUP($B45,入力用部員名簿!$B$2:$J$101,9,FALSE))</f>
        <v/>
      </c>
      <c r="E45" s="55" t="str">
        <f>IF($B45="","",VLOOKUP($B45,入力用部員名簿!$B$2:$J$101,3,FALSE))</f>
        <v/>
      </c>
      <c r="F45" s="55" t="str">
        <f>IF($B45="","",VLOOKUP($B45,入力用部員名簿!$B$2:$J$101,4,FALSE))</f>
        <v/>
      </c>
      <c r="G45" s="55" t="str">
        <f>IF($B45="","",VLOOKUP($B45,入力用部員名簿!$B$2:$J$101,5,FALSE))</f>
        <v/>
      </c>
      <c r="H45" s="55" t="str">
        <f t="shared" ref="H45:H48" si="3">IF(B45="","",$F$3)</f>
        <v/>
      </c>
      <c r="I45" s="55" t="str">
        <f>IF($B45="","",VLOOKUP($B45,入力用部員名簿!$B$2:$J$101,6,FALSE))</f>
        <v/>
      </c>
      <c r="J45" s="55" t="str">
        <f>IF($B45="","",VLOOKUP($B45,入力用部員名簿!$B$2:$J$101,7,FALSE))</f>
        <v/>
      </c>
      <c r="K45" s="102" t="str">
        <f>IF($B45="","",VLOOKUP($B45,入力用部員名簿!$B$2:$J$101,8,FALSE))</f>
        <v/>
      </c>
      <c r="L45" s="33"/>
      <c r="M45" s="45"/>
      <c r="O45" t="str">
        <f>IF($B45="","",VLOOKUP($B45,入力用部員名簿!$B$2:$J$101,3,FALSE))</f>
        <v/>
      </c>
      <c r="P45" t="str">
        <f>IF(L45="","",VLOOKUP(L45,リスト!$F$3:$G$9,2,FALSE))</f>
        <v/>
      </c>
      <c r="Q45" t="str">
        <f t="shared" si="1"/>
        <v/>
      </c>
      <c r="S45" t="str">
        <f>IF(B45="","",VLOOKUP($F$3,学校一覧!$C$4:$F$59,4,FALSE))</f>
        <v/>
      </c>
    </row>
    <row r="46" spans="1:19" x14ac:dyDescent="0.55000000000000004">
      <c r="A46" s="53">
        <v>38</v>
      </c>
      <c r="B46" s="36"/>
      <c r="C46" s="82" t="str">
        <f>IF($B46="","",VLOOKUP($B46,入力用部員名簿!$B$2:$J$101,2,FALSE))</f>
        <v/>
      </c>
      <c r="D46" s="54" t="str">
        <f>IF($B46="","",VLOOKUP($B46,入力用部員名簿!$B$2:$J$101,9,FALSE))</f>
        <v/>
      </c>
      <c r="E46" s="55" t="str">
        <f>IF($B46="","",VLOOKUP($B46,入力用部員名簿!$B$2:$J$101,3,FALSE))</f>
        <v/>
      </c>
      <c r="F46" s="55" t="str">
        <f>IF($B46="","",VLOOKUP($B46,入力用部員名簿!$B$2:$J$101,4,FALSE))</f>
        <v/>
      </c>
      <c r="G46" s="55" t="str">
        <f>IF($B46="","",VLOOKUP($B46,入力用部員名簿!$B$2:$J$101,5,FALSE))</f>
        <v/>
      </c>
      <c r="H46" s="55" t="str">
        <f t="shared" si="3"/>
        <v/>
      </c>
      <c r="I46" s="55" t="str">
        <f>IF($B46="","",VLOOKUP($B46,入力用部員名簿!$B$2:$J$101,6,FALSE))</f>
        <v/>
      </c>
      <c r="J46" s="55" t="str">
        <f>IF($B46="","",VLOOKUP($B46,入力用部員名簿!$B$2:$J$101,7,FALSE))</f>
        <v/>
      </c>
      <c r="K46" s="102" t="str">
        <f>IF($B46="","",VLOOKUP($B46,入力用部員名簿!$B$2:$J$101,8,FALSE))</f>
        <v/>
      </c>
      <c r="L46" s="33"/>
      <c r="M46" s="45"/>
      <c r="O46" t="str">
        <f>IF($B46="","",VLOOKUP($B46,入力用部員名簿!$B$2:$J$101,3,FALSE))</f>
        <v/>
      </c>
      <c r="P46" t="str">
        <f>IF(L46="","",VLOOKUP(L46,リスト!$F$3:$G$9,2,FALSE))</f>
        <v/>
      </c>
      <c r="Q46" t="str">
        <f t="shared" si="1"/>
        <v/>
      </c>
      <c r="S46" t="str">
        <f>IF(B46="","",VLOOKUP($F$3,学校一覧!$C$4:$F$59,4,FALSE))</f>
        <v/>
      </c>
    </row>
    <row r="47" spans="1:19" x14ac:dyDescent="0.55000000000000004">
      <c r="A47" s="53">
        <v>39</v>
      </c>
      <c r="B47" s="36"/>
      <c r="C47" s="82" t="str">
        <f>IF($B47="","",VLOOKUP($B47,入力用部員名簿!$B$2:$J$101,2,FALSE))</f>
        <v/>
      </c>
      <c r="D47" s="54" t="str">
        <f>IF($B47="","",VLOOKUP($B47,入力用部員名簿!$B$2:$J$101,9,FALSE))</f>
        <v/>
      </c>
      <c r="E47" s="55" t="str">
        <f>IF($B47="","",VLOOKUP($B47,入力用部員名簿!$B$2:$J$101,3,FALSE))</f>
        <v/>
      </c>
      <c r="F47" s="55" t="str">
        <f>IF($B47="","",VLOOKUP($B47,入力用部員名簿!$B$2:$J$101,4,FALSE))</f>
        <v/>
      </c>
      <c r="G47" s="55" t="str">
        <f>IF($B47="","",VLOOKUP($B47,入力用部員名簿!$B$2:$J$101,5,FALSE))</f>
        <v/>
      </c>
      <c r="H47" s="55" t="str">
        <f t="shared" si="3"/>
        <v/>
      </c>
      <c r="I47" s="55" t="str">
        <f>IF($B47="","",VLOOKUP($B47,入力用部員名簿!$B$2:$J$101,6,FALSE))</f>
        <v/>
      </c>
      <c r="J47" s="55" t="str">
        <f>IF($B47="","",VLOOKUP($B47,入力用部員名簿!$B$2:$J$101,7,FALSE))</f>
        <v/>
      </c>
      <c r="K47" s="102" t="str">
        <f>IF($B47="","",VLOOKUP($B47,入力用部員名簿!$B$2:$J$101,8,FALSE))</f>
        <v/>
      </c>
      <c r="L47" s="33"/>
      <c r="M47" s="45"/>
      <c r="O47" t="str">
        <f>IF($B47="","",VLOOKUP($B47,入力用部員名簿!$B$2:$J$101,3,FALSE))</f>
        <v/>
      </c>
      <c r="P47" t="str">
        <f>IF(L47="","",VLOOKUP(L47,リスト!$F$3:$G$9,2,FALSE))</f>
        <v/>
      </c>
      <c r="Q47" t="str">
        <f t="shared" si="1"/>
        <v/>
      </c>
      <c r="S47" t="str">
        <f>IF(B47="","",VLOOKUP($F$3,学校一覧!$C$4:$F$59,4,FALSE))</f>
        <v/>
      </c>
    </row>
    <row r="48" spans="1:19" x14ac:dyDescent="0.55000000000000004">
      <c r="A48" s="66">
        <v>40</v>
      </c>
      <c r="B48" s="37"/>
      <c r="C48" s="83" t="str">
        <f>IF($B48="","",VLOOKUP($B48,入力用部員名簿!$B$2:$J$101,2,FALSE))</f>
        <v/>
      </c>
      <c r="D48" s="57" t="str">
        <f>IF($B48="","",VLOOKUP($B48,入力用部員名簿!$B$2:$J$101,9,FALSE))</f>
        <v/>
      </c>
      <c r="E48" s="58" t="str">
        <f>IF($B48="","",VLOOKUP($B48,入力用部員名簿!$B$2:$J$101,3,FALSE))</f>
        <v/>
      </c>
      <c r="F48" s="58" t="str">
        <f>IF($B48="","",VLOOKUP($B48,入力用部員名簿!$B$2:$J$101,4,FALSE))</f>
        <v/>
      </c>
      <c r="G48" s="58" t="str">
        <f>IF($B48="","",VLOOKUP($B48,入力用部員名簿!$B$2:$J$101,5,FALSE))</f>
        <v/>
      </c>
      <c r="H48" s="58" t="str">
        <f t="shared" si="3"/>
        <v/>
      </c>
      <c r="I48" s="58" t="str">
        <f>IF($B48="","",VLOOKUP($B48,入力用部員名簿!$B$2:$J$101,6,FALSE))</f>
        <v/>
      </c>
      <c r="J48" s="58" t="str">
        <f>IF($B48="","",VLOOKUP($B48,入力用部員名簿!$B$2:$J$101,7,FALSE))</f>
        <v/>
      </c>
      <c r="K48" s="103" t="str">
        <f>IF($B48="","",VLOOKUP($B48,入力用部員名簿!$B$2:$J$101,8,FALSE))</f>
        <v/>
      </c>
      <c r="L48" s="34"/>
      <c r="M48" s="46"/>
      <c r="O48" t="str">
        <f>IF($B48="","",VLOOKUP($B48,入力用部員名簿!$B$2:$J$101,3,FALSE))</f>
        <v/>
      </c>
      <c r="P48" t="str">
        <f>IF(L48="","",VLOOKUP(L48,リスト!$F$3:$G$9,2,FALSE))</f>
        <v/>
      </c>
      <c r="Q48" t="str">
        <f t="shared" si="1"/>
        <v/>
      </c>
      <c r="S48" t="str">
        <f>IF(B48="","",VLOOKUP($F$3,学校一覧!$C$4:$F$59,4,FALSE))</f>
        <v/>
      </c>
    </row>
  </sheetData>
  <sheetProtection sheet="1" objects="1" scenarios="1" selectLockedCells="1"/>
  <mergeCells count="21">
    <mergeCell ref="L6:M6"/>
    <mergeCell ref="K7:K8"/>
    <mergeCell ref="L5:M5"/>
    <mergeCell ref="L7:M7"/>
    <mergeCell ref="E3:E4"/>
    <mergeCell ref="F3:G4"/>
    <mergeCell ref="H3:H4"/>
    <mergeCell ref="I3:K4"/>
    <mergeCell ref="A7:A8"/>
    <mergeCell ref="B7:B8"/>
    <mergeCell ref="A3:B4"/>
    <mergeCell ref="I7:I8"/>
    <mergeCell ref="H7:H8"/>
    <mergeCell ref="G7:G8"/>
    <mergeCell ref="F7:F8"/>
    <mergeCell ref="E7:E8"/>
    <mergeCell ref="D7:D8"/>
    <mergeCell ref="C7:C8"/>
    <mergeCell ref="I6:J6"/>
    <mergeCell ref="C3:D4"/>
    <mergeCell ref="J7:J8"/>
  </mergeCells>
  <phoneticPr fontId="1"/>
  <dataValidations count="3">
    <dataValidation imeMode="off" allowBlank="1" showInputMessage="1" showErrorMessage="1" sqref="B9:C48 M9:M48 I6:J6" xr:uid="{00000000-0002-0000-0100-000000000000}"/>
    <dataValidation imeMode="on" showInputMessage="1" showErrorMessage="1" sqref="I3:K4" xr:uid="{00000000-0002-0000-0100-000001000000}"/>
    <dataValidation showInputMessage="1" showErrorMessage="1" sqref="C3:D4" xr:uid="{00000000-0002-0000-0100-000002000000}"/>
  </dataValidations>
  <pageMargins left="0.39370078740157483" right="0.39370078740157483" top="0.39370078740157483" bottom="0.19685039370078741" header="0.31496062992125984" footer="0.31496062992125984"/>
  <pageSetup paperSize="9" scale="54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3000000}">
          <x14:formula1>
            <xm:f>リスト!$F$2:$F$5</xm:f>
          </x14:formula1>
          <xm:sqref>L9:L48</xm:sqref>
        </x14:dataValidation>
        <x14:dataValidation type="list" showInputMessage="1" showErrorMessage="1" xr:uid="{00000000-0002-0000-0100-000004000000}">
          <x14:formula1>
            <xm:f>学校一覧!$C$3:$C$59</xm:f>
          </x14:formula1>
          <xm:sqref>F3:G4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AQ58"/>
  <sheetViews>
    <sheetView workbookViewId="0">
      <selection activeCell="A2" sqref="A2"/>
    </sheetView>
  </sheetViews>
  <sheetFormatPr defaultRowHeight="18" x14ac:dyDescent="0.55000000000000004"/>
  <sheetData>
    <row r="1" spans="1:43" s="73" customFormat="1" x14ac:dyDescent="0.55000000000000004">
      <c r="A1" s="73" t="s">
        <v>130</v>
      </c>
      <c r="B1" s="73" t="s">
        <v>0</v>
      </c>
      <c r="C1" s="73" t="s">
        <v>131</v>
      </c>
      <c r="D1" s="73" t="s">
        <v>132</v>
      </c>
      <c r="E1" s="73" t="s">
        <v>133</v>
      </c>
      <c r="F1" s="73" t="s">
        <v>134</v>
      </c>
      <c r="G1" s="73" t="s">
        <v>135</v>
      </c>
      <c r="H1" s="73" t="s">
        <v>136</v>
      </c>
      <c r="I1" s="73" t="s">
        <v>137</v>
      </c>
      <c r="J1" s="73" t="s">
        <v>1</v>
      </c>
      <c r="K1" s="73" t="s">
        <v>2</v>
      </c>
      <c r="L1" s="73" t="s">
        <v>138</v>
      </c>
      <c r="M1" s="73" t="s">
        <v>3</v>
      </c>
      <c r="N1" s="73" t="s">
        <v>139</v>
      </c>
      <c r="O1" s="73" t="s">
        <v>4</v>
      </c>
      <c r="P1" s="73" t="s">
        <v>5</v>
      </c>
      <c r="Q1" s="73" t="s">
        <v>140</v>
      </c>
      <c r="R1" s="73" t="s">
        <v>141</v>
      </c>
      <c r="S1" s="73" t="s">
        <v>6</v>
      </c>
      <c r="T1" s="73" t="s">
        <v>7</v>
      </c>
      <c r="U1" s="73" t="s">
        <v>8</v>
      </c>
      <c r="V1" s="73" t="s">
        <v>9</v>
      </c>
      <c r="W1" s="73" t="s">
        <v>10</v>
      </c>
      <c r="X1" s="73" t="s">
        <v>142</v>
      </c>
      <c r="Y1" s="73" t="s">
        <v>11</v>
      </c>
      <c r="Z1" s="73" t="s">
        <v>143</v>
      </c>
      <c r="AA1" s="73" t="s">
        <v>144</v>
      </c>
      <c r="AB1" s="73" t="s">
        <v>145</v>
      </c>
      <c r="AC1" s="73" t="s">
        <v>146</v>
      </c>
      <c r="AD1" s="73" t="s">
        <v>147</v>
      </c>
      <c r="AE1" s="73" t="s">
        <v>12</v>
      </c>
      <c r="AF1" s="73" t="s">
        <v>13</v>
      </c>
      <c r="AG1" s="73" t="s">
        <v>14</v>
      </c>
      <c r="AH1" s="73" t="s">
        <v>148</v>
      </c>
      <c r="AI1" s="73" t="s">
        <v>149</v>
      </c>
      <c r="AJ1" s="73" t="s">
        <v>150</v>
      </c>
      <c r="AK1" s="73" t="s">
        <v>151</v>
      </c>
      <c r="AL1" s="73" t="s">
        <v>152</v>
      </c>
      <c r="AM1" s="73" t="s">
        <v>153</v>
      </c>
      <c r="AN1" s="73" t="s">
        <v>154</v>
      </c>
      <c r="AO1" s="73" t="s">
        <v>155</v>
      </c>
      <c r="AP1" s="73" t="s">
        <v>156</v>
      </c>
      <c r="AQ1" s="73" t="s">
        <v>157</v>
      </c>
    </row>
    <row r="2" spans="1:43" s="73" customFormat="1" x14ac:dyDescent="0.55000000000000004"/>
    <row r="3" spans="1:43" s="73" customFormat="1" x14ac:dyDescent="0.55000000000000004"/>
    <row r="4" spans="1:43" s="73" customFormat="1" x14ac:dyDescent="0.55000000000000004"/>
    <row r="5" spans="1:43" s="73" customFormat="1" x14ac:dyDescent="0.55000000000000004"/>
    <row r="6" spans="1:43" s="73" customFormat="1" x14ac:dyDescent="0.55000000000000004"/>
    <row r="7" spans="1:43" s="73" customFormat="1" x14ac:dyDescent="0.55000000000000004"/>
    <row r="8" spans="1:43" s="73" customFormat="1" x14ac:dyDescent="0.55000000000000004"/>
    <row r="9" spans="1:43" s="73" customFormat="1" x14ac:dyDescent="0.55000000000000004"/>
    <row r="10" spans="1:43" s="73" customFormat="1" x14ac:dyDescent="0.55000000000000004"/>
    <row r="11" spans="1:43" s="73" customFormat="1" x14ac:dyDescent="0.55000000000000004"/>
    <row r="12" spans="1:43" s="73" customFormat="1" x14ac:dyDescent="0.55000000000000004"/>
    <row r="13" spans="1:43" s="73" customFormat="1" x14ac:dyDescent="0.55000000000000004"/>
    <row r="14" spans="1:43" s="73" customFormat="1" x14ac:dyDescent="0.55000000000000004"/>
    <row r="15" spans="1:43" s="73" customFormat="1" x14ac:dyDescent="0.55000000000000004"/>
    <row r="16" spans="1:43" s="73" customFormat="1" x14ac:dyDescent="0.55000000000000004"/>
    <row r="17" s="73" customFormat="1" x14ac:dyDescent="0.55000000000000004"/>
    <row r="18" s="73" customFormat="1" x14ac:dyDescent="0.55000000000000004"/>
    <row r="19" s="73" customFormat="1" x14ac:dyDescent="0.55000000000000004"/>
    <row r="20" s="73" customFormat="1" x14ac:dyDescent="0.55000000000000004"/>
    <row r="21" s="73" customFormat="1" x14ac:dyDescent="0.55000000000000004"/>
    <row r="22" s="73" customFormat="1" x14ac:dyDescent="0.55000000000000004"/>
    <row r="23" s="73" customFormat="1" x14ac:dyDescent="0.55000000000000004"/>
    <row r="24" s="73" customFormat="1" x14ac:dyDescent="0.55000000000000004"/>
    <row r="25" s="73" customFormat="1" x14ac:dyDescent="0.55000000000000004"/>
    <row r="26" s="73" customFormat="1" x14ac:dyDescent="0.55000000000000004"/>
    <row r="27" s="73" customFormat="1" x14ac:dyDescent="0.55000000000000004"/>
    <row r="28" s="73" customFormat="1" x14ac:dyDescent="0.55000000000000004"/>
    <row r="29" s="73" customFormat="1" x14ac:dyDescent="0.55000000000000004"/>
    <row r="30" s="73" customFormat="1" x14ac:dyDescent="0.55000000000000004"/>
    <row r="31" s="73" customFormat="1" x14ac:dyDescent="0.55000000000000004"/>
    <row r="32" s="73" customFormat="1" x14ac:dyDescent="0.55000000000000004"/>
    <row r="33" s="73" customFormat="1" x14ac:dyDescent="0.55000000000000004"/>
    <row r="34" s="73" customFormat="1" x14ac:dyDescent="0.55000000000000004"/>
    <row r="35" s="73" customFormat="1" x14ac:dyDescent="0.55000000000000004"/>
    <row r="36" s="73" customFormat="1" x14ac:dyDescent="0.55000000000000004"/>
    <row r="37" s="73" customFormat="1" x14ac:dyDescent="0.55000000000000004"/>
    <row r="38" s="73" customFormat="1" x14ac:dyDescent="0.55000000000000004"/>
    <row r="39" s="73" customFormat="1" x14ac:dyDescent="0.55000000000000004"/>
    <row r="40" s="73" customFormat="1" x14ac:dyDescent="0.55000000000000004"/>
    <row r="41" s="73" customFormat="1" x14ac:dyDescent="0.55000000000000004"/>
    <row r="42" s="73" customFormat="1" x14ac:dyDescent="0.55000000000000004"/>
    <row r="43" s="73" customFormat="1" x14ac:dyDescent="0.55000000000000004"/>
    <row r="44" s="73" customFormat="1" x14ac:dyDescent="0.55000000000000004"/>
    <row r="45" s="73" customFormat="1" x14ac:dyDescent="0.55000000000000004"/>
    <row r="46" s="73" customFormat="1" x14ac:dyDescent="0.55000000000000004"/>
    <row r="47" s="73" customFormat="1" x14ac:dyDescent="0.55000000000000004"/>
    <row r="48" s="73" customFormat="1" x14ac:dyDescent="0.55000000000000004"/>
    <row r="49" s="73" customFormat="1" x14ac:dyDescent="0.55000000000000004"/>
    <row r="50" s="73" customFormat="1" x14ac:dyDescent="0.55000000000000004"/>
    <row r="51" s="73" customFormat="1" x14ac:dyDescent="0.55000000000000004"/>
    <row r="52" s="73" customFormat="1" x14ac:dyDescent="0.55000000000000004"/>
    <row r="53" s="73" customFormat="1" x14ac:dyDescent="0.55000000000000004"/>
    <row r="54" s="73" customFormat="1" x14ac:dyDescent="0.55000000000000004"/>
    <row r="55" s="73" customFormat="1" x14ac:dyDescent="0.55000000000000004"/>
    <row r="56" s="73" customFormat="1" x14ac:dyDescent="0.55000000000000004"/>
    <row r="57" s="73" customFormat="1" x14ac:dyDescent="0.55000000000000004"/>
    <row r="58" s="73" customFormat="1" x14ac:dyDescent="0.55000000000000004"/>
  </sheetData>
  <sortState xmlns:xlrd2="http://schemas.microsoft.com/office/spreadsheetml/2017/richdata2" ref="A2:AQ58">
    <sortCondition ref="E2:E58"/>
  </sortState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  <pageSetUpPr autoPageBreaks="0"/>
  </sheetPr>
  <dimension ref="A1:O101"/>
  <sheetViews>
    <sheetView showGridLines="0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B2" sqref="B2"/>
    </sheetView>
  </sheetViews>
  <sheetFormatPr defaultRowHeight="18" x14ac:dyDescent="0.55000000000000004"/>
  <cols>
    <col min="1" max="1" width="0" hidden="1" customWidth="1"/>
    <col min="2" max="2" width="5" style="1" customWidth="1"/>
    <col min="3" max="3" width="9" style="1" customWidth="1"/>
    <col min="4" max="4" width="16.33203125" style="2" customWidth="1"/>
    <col min="5" max="6" width="16.33203125" style="3" customWidth="1"/>
    <col min="7" max="8" width="4" style="1" customWidth="1"/>
    <col min="9" max="9" width="10" customWidth="1"/>
    <col min="10" max="10" width="13.75" customWidth="1"/>
    <col min="13" max="13" width="14.58203125" customWidth="1"/>
  </cols>
  <sheetData>
    <row r="1" spans="1:15" s="1" customFormat="1" ht="31.5" customHeight="1" x14ac:dyDescent="0.55000000000000004">
      <c r="A1" s="4"/>
      <c r="B1" s="10" t="s">
        <v>24</v>
      </c>
      <c r="C1" s="10" t="s">
        <v>129</v>
      </c>
      <c r="D1" s="8" t="s">
        <v>16</v>
      </c>
      <c r="E1" s="9" t="s">
        <v>17</v>
      </c>
      <c r="F1" s="9" t="s">
        <v>18</v>
      </c>
      <c r="G1" s="9" t="s">
        <v>19</v>
      </c>
      <c r="H1" s="9" t="s">
        <v>20</v>
      </c>
      <c r="I1" s="8" t="s">
        <v>21</v>
      </c>
      <c r="J1" s="8" t="s">
        <v>22</v>
      </c>
      <c r="M1" s="1" t="s">
        <v>159</v>
      </c>
      <c r="N1" s="1" t="s">
        <v>160</v>
      </c>
      <c r="O1" s="1" t="s">
        <v>161</v>
      </c>
    </row>
    <row r="2" spans="1:15" ht="17.25" customHeight="1" x14ac:dyDescent="0.55000000000000004">
      <c r="A2" s="5">
        <v>1</v>
      </c>
      <c r="B2" s="4" t="str">
        <f>IF(JAAF登録データ貼付!A2="","",A2)</f>
        <v/>
      </c>
      <c r="C2" s="4" t="str">
        <f>IF(JAAF登録データ貼付!E2="","",JAAF登録データ貼付!E2)</f>
        <v/>
      </c>
      <c r="D2" s="6" t="str">
        <f>IF(M2="","",M2)</f>
        <v/>
      </c>
      <c r="E2" s="7" t="str">
        <f>IF(N2="","",N2)</f>
        <v/>
      </c>
      <c r="F2" s="7" t="str">
        <f>IF(O2="","",O2)</f>
        <v/>
      </c>
      <c r="G2" s="4" t="str">
        <f>IF(JAAF登録データ貼付!V2="","",RIGHT(JAAF登録データ貼付!V2,1))</f>
        <v/>
      </c>
      <c r="H2" s="4" t="str">
        <f>IF(JAAF登録データ貼付!K2="","",LEFT(JAAF登録データ貼付!K2,1))</f>
        <v/>
      </c>
      <c r="I2" s="80" t="str">
        <f>IF(JAAF登録データ貼付!S2="","",JAAF登録データ貼付!S2)</f>
        <v/>
      </c>
      <c r="J2" s="5" t="str">
        <f>IF(JAAF登録データ貼付!B2="","",JAAF登録データ貼付!B2)</f>
        <v/>
      </c>
      <c r="M2" t="str">
        <f>IF(JAAF登録データ貼付!C2="","",JAAF登録データ貼付!C2&amp;"　"&amp;JAAF登録データ貼付!D2)</f>
        <v/>
      </c>
      <c r="N2" t="str">
        <f>IF(JAAF登録データ貼付!F2="","",ASC(JAAF登録データ貼付!F2&amp;"　"&amp;JAAF登録データ貼付!G2))</f>
        <v/>
      </c>
      <c r="O2" t="str">
        <f>IF(JAAF登録データ貼付!H2="","",JAAF登録データ貼付!H2&amp;" "&amp;JAAF登録データ貼付!I2)</f>
        <v/>
      </c>
    </row>
    <row r="3" spans="1:15" ht="17.25" customHeight="1" x14ac:dyDescent="0.55000000000000004">
      <c r="A3" s="5">
        <v>2</v>
      </c>
      <c r="B3" s="4" t="str">
        <f>IF(JAAF登録データ貼付!A3="","",A3)</f>
        <v/>
      </c>
      <c r="C3" s="4" t="str">
        <f>IF(JAAF登録データ貼付!E3="","",JAAF登録データ貼付!E3)</f>
        <v/>
      </c>
      <c r="D3" s="6" t="str">
        <f t="shared" ref="D3:D66" si="0">IF(M3="","",M3)</f>
        <v/>
      </c>
      <c r="E3" s="7" t="str">
        <f t="shared" ref="E3:E66" si="1">IF(N3="","",N3)</f>
        <v/>
      </c>
      <c r="F3" s="7" t="str">
        <f t="shared" ref="F3:F66" si="2">IF(O3="","",O3)</f>
        <v/>
      </c>
      <c r="G3" s="4" t="str">
        <f>IF(JAAF登録データ貼付!V3="","",RIGHT(JAAF登録データ貼付!V3,1))</f>
        <v/>
      </c>
      <c r="H3" s="4" t="str">
        <f>IF(JAAF登録データ貼付!K3="","",LEFT(JAAF登録データ貼付!K3,1))</f>
        <v/>
      </c>
      <c r="I3" s="80" t="str">
        <f>IF(JAAF登録データ貼付!S3="","",JAAF登録データ貼付!S3)</f>
        <v/>
      </c>
      <c r="J3" s="5" t="str">
        <f>IF(JAAF登録データ貼付!B3="","",JAAF登録データ貼付!B3)</f>
        <v/>
      </c>
      <c r="M3" t="str">
        <f>IF(JAAF登録データ貼付!C3="","",JAAF登録データ貼付!C3&amp;"　"&amp;JAAF登録データ貼付!D3)</f>
        <v/>
      </c>
      <c r="N3" t="str">
        <f>IF(JAAF登録データ貼付!F3="","",ASC(JAAF登録データ貼付!F3&amp;"　"&amp;JAAF登録データ貼付!G3))</f>
        <v/>
      </c>
      <c r="O3" t="str">
        <f>IF(JAAF登録データ貼付!H3="","",JAAF登録データ貼付!H3&amp;" "&amp;JAAF登録データ貼付!I3)</f>
        <v/>
      </c>
    </row>
    <row r="4" spans="1:15" ht="17.25" customHeight="1" x14ac:dyDescent="0.55000000000000004">
      <c r="A4" s="5">
        <v>3</v>
      </c>
      <c r="B4" s="4" t="str">
        <f>IF(JAAF登録データ貼付!A4="","",A4)</f>
        <v/>
      </c>
      <c r="C4" s="4" t="str">
        <f>IF(JAAF登録データ貼付!E4="","",JAAF登録データ貼付!E4)</f>
        <v/>
      </c>
      <c r="D4" s="6" t="str">
        <f t="shared" si="0"/>
        <v/>
      </c>
      <c r="E4" s="7" t="str">
        <f t="shared" si="1"/>
        <v/>
      </c>
      <c r="F4" s="7" t="str">
        <f t="shared" si="2"/>
        <v/>
      </c>
      <c r="G4" s="4" t="str">
        <f>IF(JAAF登録データ貼付!V4="","",RIGHT(JAAF登録データ貼付!V4,1))</f>
        <v/>
      </c>
      <c r="H4" s="4" t="str">
        <f>IF(JAAF登録データ貼付!K4="","",LEFT(JAAF登録データ貼付!K4,1))</f>
        <v/>
      </c>
      <c r="I4" s="80" t="str">
        <f>IF(JAAF登録データ貼付!S4="","",JAAF登録データ貼付!S4)</f>
        <v/>
      </c>
      <c r="J4" s="5" t="str">
        <f>IF(JAAF登録データ貼付!B4="","",JAAF登録データ貼付!B4)</f>
        <v/>
      </c>
      <c r="M4" t="str">
        <f>IF(JAAF登録データ貼付!C4="","",JAAF登録データ貼付!C4&amp;"　"&amp;JAAF登録データ貼付!D4)</f>
        <v/>
      </c>
      <c r="N4" t="str">
        <f>IF(JAAF登録データ貼付!F4="","",ASC(JAAF登録データ貼付!F4&amp;"　"&amp;JAAF登録データ貼付!G4))</f>
        <v/>
      </c>
      <c r="O4" t="str">
        <f>IF(JAAF登録データ貼付!H4="","",JAAF登録データ貼付!H4&amp;" "&amp;JAAF登録データ貼付!I4)</f>
        <v/>
      </c>
    </row>
    <row r="5" spans="1:15" ht="17.25" customHeight="1" x14ac:dyDescent="0.55000000000000004">
      <c r="A5" s="5">
        <v>4</v>
      </c>
      <c r="B5" s="4" t="str">
        <f>IF(JAAF登録データ貼付!A5="","",A5)</f>
        <v/>
      </c>
      <c r="C5" s="4" t="str">
        <f>IF(JAAF登録データ貼付!E5="","",JAAF登録データ貼付!E5)</f>
        <v/>
      </c>
      <c r="D5" s="6" t="str">
        <f t="shared" si="0"/>
        <v/>
      </c>
      <c r="E5" s="7" t="str">
        <f t="shared" si="1"/>
        <v/>
      </c>
      <c r="F5" s="7" t="str">
        <f t="shared" si="2"/>
        <v/>
      </c>
      <c r="G5" s="4" t="str">
        <f>IF(JAAF登録データ貼付!V5="","",RIGHT(JAAF登録データ貼付!V5,1))</f>
        <v/>
      </c>
      <c r="H5" s="4" t="str">
        <f>IF(JAAF登録データ貼付!K5="","",LEFT(JAAF登録データ貼付!K5,1))</f>
        <v/>
      </c>
      <c r="I5" s="80" t="str">
        <f>IF(JAAF登録データ貼付!S5="","",JAAF登録データ貼付!S5)</f>
        <v/>
      </c>
      <c r="J5" s="5" t="str">
        <f>IF(JAAF登録データ貼付!B5="","",JAAF登録データ貼付!B5)</f>
        <v/>
      </c>
      <c r="M5" t="str">
        <f>IF(JAAF登録データ貼付!C5="","",JAAF登録データ貼付!C5&amp;"　"&amp;JAAF登録データ貼付!D5)</f>
        <v/>
      </c>
      <c r="N5" t="str">
        <f>IF(JAAF登録データ貼付!F5="","",ASC(JAAF登録データ貼付!F5&amp;"　"&amp;JAAF登録データ貼付!G5))</f>
        <v/>
      </c>
      <c r="O5" t="str">
        <f>IF(JAAF登録データ貼付!H5="","",JAAF登録データ貼付!H5&amp;" "&amp;JAAF登録データ貼付!I5)</f>
        <v/>
      </c>
    </row>
    <row r="6" spans="1:15" ht="17.25" customHeight="1" x14ac:dyDescent="0.55000000000000004">
      <c r="A6" s="5">
        <v>5</v>
      </c>
      <c r="B6" s="4" t="str">
        <f>IF(JAAF登録データ貼付!A6="","",A6)</f>
        <v/>
      </c>
      <c r="C6" s="4" t="str">
        <f>IF(JAAF登録データ貼付!E6="","",JAAF登録データ貼付!E6)</f>
        <v/>
      </c>
      <c r="D6" s="6" t="str">
        <f t="shared" si="0"/>
        <v/>
      </c>
      <c r="E6" s="7" t="str">
        <f t="shared" si="1"/>
        <v/>
      </c>
      <c r="F6" s="7" t="str">
        <f t="shared" si="2"/>
        <v/>
      </c>
      <c r="G6" s="4" t="str">
        <f>IF(JAAF登録データ貼付!V6="","",RIGHT(JAAF登録データ貼付!V6,1))</f>
        <v/>
      </c>
      <c r="H6" s="4" t="str">
        <f>IF(JAAF登録データ貼付!K6="","",LEFT(JAAF登録データ貼付!K6,1))</f>
        <v/>
      </c>
      <c r="I6" s="80" t="str">
        <f>IF(JAAF登録データ貼付!S6="","",JAAF登録データ貼付!S6)</f>
        <v/>
      </c>
      <c r="J6" s="5" t="str">
        <f>IF(JAAF登録データ貼付!B6="","",JAAF登録データ貼付!B6)</f>
        <v/>
      </c>
      <c r="M6" t="str">
        <f>IF(JAAF登録データ貼付!C6="","",JAAF登録データ貼付!C6&amp;"　"&amp;JAAF登録データ貼付!D6)</f>
        <v/>
      </c>
      <c r="N6" t="str">
        <f>IF(JAAF登録データ貼付!F6="","",ASC(JAAF登録データ貼付!F6&amp;"　"&amp;JAAF登録データ貼付!G6))</f>
        <v/>
      </c>
      <c r="O6" t="str">
        <f>IF(JAAF登録データ貼付!H6="","",JAAF登録データ貼付!H6&amp;" "&amp;JAAF登録データ貼付!I6)</f>
        <v/>
      </c>
    </row>
    <row r="7" spans="1:15" ht="17.25" customHeight="1" x14ac:dyDescent="0.55000000000000004">
      <c r="A7" s="5">
        <v>6</v>
      </c>
      <c r="B7" s="4" t="str">
        <f>IF(JAAF登録データ貼付!A7="","",A7)</f>
        <v/>
      </c>
      <c r="C7" s="4" t="str">
        <f>IF(JAAF登録データ貼付!E7="","",JAAF登録データ貼付!E7)</f>
        <v/>
      </c>
      <c r="D7" s="6" t="str">
        <f t="shared" si="0"/>
        <v/>
      </c>
      <c r="E7" s="7" t="str">
        <f t="shared" si="1"/>
        <v/>
      </c>
      <c r="F7" s="7" t="str">
        <f t="shared" si="2"/>
        <v/>
      </c>
      <c r="G7" s="4" t="str">
        <f>IF(JAAF登録データ貼付!V7="","",RIGHT(JAAF登録データ貼付!V7,1))</f>
        <v/>
      </c>
      <c r="H7" s="4" t="str">
        <f>IF(JAAF登録データ貼付!K7="","",LEFT(JAAF登録データ貼付!K7,1))</f>
        <v/>
      </c>
      <c r="I7" s="80" t="str">
        <f>IF(JAAF登録データ貼付!S7="","",JAAF登録データ貼付!S7)</f>
        <v/>
      </c>
      <c r="J7" s="5" t="str">
        <f>IF(JAAF登録データ貼付!B7="","",JAAF登録データ貼付!B7)</f>
        <v/>
      </c>
      <c r="M7" t="str">
        <f>IF(JAAF登録データ貼付!C7="","",JAAF登録データ貼付!C7&amp;"　"&amp;JAAF登録データ貼付!D7)</f>
        <v/>
      </c>
      <c r="N7" t="str">
        <f>IF(JAAF登録データ貼付!F7="","",ASC(JAAF登録データ貼付!F7&amp;"　"&amp;JAAF登録データ貼付!G7))</f>
        <v/>
      </c>
      <c r="O7" t="str">
        <f>IF(JAAF登録データ貼付!H7="","",JAAF登録データ貼付!H7&amp;" "&amp;JAAF登録データ貼付!I7)</f>
        <v/>
      </c>
    </row>
    <row r="8" spans="1:15" ht="17.25" customHeight="1" x14ac:dyDescent="0.55000000000000004">
      <c r="A8" s="5">
        <v>7</v>
      </c>
      <c r="B8" s="4" t="str">
        <f>IF(JAAF登録データ貼付!A8="","",A8)</f>
        <v/>
      </c>
      <c r="C8" s="4" t="str">
        <f>IF(JAAF登録データ貼付!E8="","",JAAF登録データ貼付!E8)</f>
        <v/>
      </c>
      <c r="D8" s="6" t="str">
        <f t="shared" si="0"/>
        <v/>
      </c>
      <c r="E8" s="7" t="str">
        <f t="shared" si="1"/>
        <v/>
      </c>
      <c r="F8" s="7" t="str">
        <f t="shared" si="2"/>
        <v/>
      </c>
      <c r="G8" s="4" t="str">
        <f>IF(JAAF登録データ貼付!V8="","",RIGHT(JAAF登録データ貼付!V8,1))</f>
        <v/>
      </c>
      <c r="H8" s="4" t="str">
        <f>IF(JAAF登録データ貼付!K8="","",LEFT(JAAF登録データ貼付!K8,1))</f>
        <v/>
      </c>
      <c r="I8" s="80" t="str">
        <f>IF(JAAF登録データ貼付!S8="","",JAAF登録データ貼付!S8)</f>
        <v/>
      </c>
      <c r="J8" s="5" t="str">
        <f>IF(JAAF登録データ貼付!B8="","",JAAF登録データ貼付!B8)</f>
        <v/>
      </c>
      <c r="M8" t="str">
        <f>IF(JAAF登録データ貼付!C8="","",JAAF登録データ貼付!C8&amp;"　"&amp;JAAF登録データ貼付!D8)</f>
        <v/>
      </c>
      <c r="N8" t="str">
        <f>IF(JAAF登録データ貼付!F8="","",ASC(JAAF登録データ貼付!F8&amp;"　"&amp;JAAF登録データ貼付!G8))</f>
        <v/>
      </c>
      <c r="O8" t="str">
        <f>IF(JAAF登録データ貼付!H8="","",JAAF登録データ貼付!H8&amp;" "&amp;JAAF登録データ貼付!I8)</f>
        <v/>
      </c>
    </row>
    <row r="9" spans="1:15" ht="17.25" customHeight="1" x14ac:dyDescent="0.55000000000000004">
      <c r="A9" s="5">
        <v>8</v>
      </c>
      <c r="B9" s="4" t="str">
        <f>IF(JAAF登録データ貼付!A9="","",A9)</f>
        <v/>
      </c>
      <c r="C9" s="4" t="str">
        <f>IF(JAAF登録データ貼付!E9="","",JAAF登録データ貼付!E9)</f>
        <v/>
      </c>
      <c r="D9" s="6" t="str">
        <f t="shared" si="0"/>
        <v/>
      </c>
      <c r="E9" s="7" t="str">
        <f t="shared" si="1"/>
        <v/>
      </c>
      <c r="F9" s="7" t="str">
        <f t="shared" si="2"/>
        <v/>
      </c>
      <c r="G9" s="4" t="str">
        <f>IF(JAAF登録データ貼付!V9="","",RIGHT(JAAF登録データ貼付!V9,1))</f>
        <v/>
      </c>
      <c r="H9" s="4" t="str">
        <f>IF(JAAF登録データ貼付!K9="","",LEFT(JAAF登録データ貼付!K9,1))</f>
        <v/>
      </c>
      <c r="I9" s="80" t="str">
        <f>IF(JAAF登録データ貼付!S9="","",JAAF登録データ貼付!S9)</f>
        <v/>
      </c>
      <c r="J9" s="5" t="str">
        <f>IF(JAAF登録データ貼付!B9="","",JAAF登録データ貼付!B9)</f>
        <v/>
      </c>
      <c r="M9" t="str">
        <f>IF(JAAF登録データ貼付!C9="","",JAAF登録データ貼付!C9&amp;"　"&amp;JAAF登録データ貼付!D9)</f>
        <v/>
      </c>
      <c r="N9" t="str">
        <f>IF(JAAF登録データ貼付!F9="","",ASC(JAAF登録データ貼付!F9&amp;"　"&amp;JAAF登録データ貼付!G9))</f>
        <v/>
      </c>
      <c r="O9" t="str">
        <f>IF(JAAF登録データ貼付!H9="","",JAAF登録データ貼付!H9&amp;" "&amp;JAAF登録データ貼付!I9)</f>
        <v/>
      </c>
    </row>
    <row r="10" spans="1:15" ht="17.25" customHeight="1" x14ac:dyDescent="0.55000000000000004">
      <c r="A10" s="5">
        <v>9</v>
      </c>
      <c r="B10" s="4" t="str">
        <f>IF(JAAF登録データ貼付!A10="","",A10)</f>
        <v/>
      </c>
      <c r="C10" s="4" t="str">
        <f>IF(JAAF登録データ貼付!E10="","",JAAF登録データ貼付!E10)</f>
        <v/>
      </c>
      <c r="D10" s="6" t="str">
        <f t="shared" si="0"/>
        <v/>
      </c>
      <c r="E10" s="7" t="str">
        <f t="shared" si="1"/>
        <v/>
      </c>
      <c r="F10" s="7" t="str">
        <f t="shared" si="2"/>
        <v/>
      </c>
      <c r="G10" s="4" t="str">
        <f>IF(JAAF登録データ貼付!V10="","",RIGHT(JAAF登録データ貼付!V10,1))</f>
        <v/>
      </c>
      <c r="H10" s="4" t="str">
        <f>IF(JAAF登録データ貼付!K10="","",LEFT(JAAF登録データ貼付!K10,1))</f>
        <v/>
      </c>
      <c r="I10" s="80" t="str">
        <f>IF(JAAF登録データ貼付!S10="","",JAAF登録データ貼付!S10)</f>
        <v/>
      </c>
      <c r="J10" s="5" t="str">
        <f>IF(JAAF登録データ貼付!B10="","",JAAF登録データ貼付!B10)</f>
        <v/>
      </c>
      <c r="M10" t="str">
        <f>IF(JAAF登録データ貼付!C10="","",JAAF登録データ貼付!C10&amp;"　"&amp;JAAF登録データ貼付!D10)</f>
        <v/>
      </c>
      <c r="N10" t="str">
        <f>IF(JAAF登録データ貼付!F10="","",ASC(JAAF登録データ貼付!F10&amp;"　"&amp;JAAF登録データ貼付!G10))</f>
        <v/>
      </c>
      <c r="O10" t="str">
        <f>IF(JAAF登録データ貼付!H10="","",JAAF登録データ貼付!H10&amp;" "&amp;JAAF登録データ貼付!I10)</f>
        <v/>
      </c>
    </row>
    <row r="11" spans="1:15" ht="17.25" customHeight="1" x14ac:dyDescent="0.55000000000000004">
      <c r="A11" s="5">
        <v>10</v>
      </c>
      <c r="B11" s="4" t="str">
        <f>IF(JAAF登録データ貼付!A11="","",A11)</f>
        <v/>
      </c>
      <c r="C11" s="4" t="str">
        <f>IF(JAAF登録データ貼付!E11="","",JAAF登録データ貼付!E11)</f>
        <v/>
      </c>
      <c r="D11" s="6" t="str">
        <f t="shared" si="0"/>
        <v/>
      </c>
      <c r="E11" s="7" t="str">
        <f t="shared" si="1"/>
        <v/>
      </c>
      <c r="F11" s="7" t="str">
        <f t="shared" si="2"/>
        <v/>
      </c>
      <c r="G11" s="4" t="str">
        <f>IF(JAAF登録データ貼付!V11="","",RIGHT(JAAF登録データ貼付!V11,1))</f>
        <v/>
      </c>
      <c r="H11" s="4" t="str">
        <f>IF(JAAF登録データ貼付!K11="","",LEFT(JAAF登録データ貼付!K11,1))</f>
        <v/>
      </c>
      <c r="I11" s="80" t="str">
        <f>IF(JAAF登録データ貼付!S11="","",JAAF登録データ貼付!S11)</f>
        <v/>
      </c>
      <c r="J11" s="5" t="str">
        <f>IF(JAAF登録データ貼付!B11="","",JAAF登録データ貼付!B11)</f>
        <v/>
      </c>
      <c r="M11" t="str">
        <f>IF(JAAF登録データ貼付!C11="","",JAAF登録データ貼付!C11&amp;"　"&amp;JAAF登録データ貼付!D11)</f>
        <v/>
      </c>
      <c r="N11" t="str">
        <f>IF(JAAF登録データ貼付!F11="","",ASC(JAAF登録データ貼付!F11&amp;"　"&amp;JAAF登録データ貼付!G11))</f>
        <v/>
      </c>
      <c r="O11" t="str">
        <f>IF(JAAF登録データ貼付!H11="","",JAAF登録データ貼付!H11&amp;" "&amp;JAAF登録データ貼付!I11)</f>
        <v/>
      </c>
    </row>
    <row r="12" spans="1:15" ht="17.25" customHeight="1" x14ac:dyDescent="0.55000000000000004">
      <c r="A12" s="5">
        <v>11</v>
      </c>
      <c r="B12" s="4" t="str">
        <f>IF(JAAF登録データ貼付!A12="","",A12)</f>
        <v/>
      </c>
      <c r="C12" s="4" t="str">
        <f>IF(JAAF登録データ貼付!E12="","",JAAF登録データ貼付!E12)</f>
        <v/>
      </c>
      <c r="D12" s="6" t="str">
        <f t="shared" si="0"/>
        <v/>
      </c>
      <c r="E12" s="7" t="str">
        <f t="shared" si="1"/>
        <v/>
      </c>
      <c r="F12" s="7" t="str">
        <f t="shared" si="2"/>
        <v/>
      </c>
      <c r="G12" s="4" t="str">
        <f>IF(JAAF登録データ貼付!V12="","",RIGHT(JAAF登録データ貼付!V12,1))</f>
        <v/>
      </c>
      <c r="H12" s="4" t="str">
        <f>IF(JAAF登録データ貼付!K12="","",LEFT(JAAF登録データ貼付!K12,1))</f>
        <v/>
      </c>
      <c r="I12" s="80" t="str">
        <f>IF(JAAF登録データ貼付!S12="","",JAAF登録データ貼付!S12)</f>
        <v/>
      </c>
      <c r="J12" s="5" t="str">
        <f>IF(JAAF登録データ貼付!B12="","",JAAF登録データ貼付!B12)</f>
        <v/>
      </c>
      <c r="M12" t="str">
        <f>IF(JAAF登録データ貼付!C12="","",JAAF登録データ貼付!C12&amp;"　"&amp;JAAF登録データ貼付!D12)</f>
        <v/>
      </c>
      <c r="N12" t="str">
        <f>IF(JAAF登録データ貼付!F12="","",ASC(JAAF登録データ貼付!F12&amp;"　"&amp;JAAF登録データ貼付!G12))</f>
        <v/>
      </c>
      <c r="O12" t="str">
        <f>IF(JAAF登録データ貼付!H12="","",JAAF登録データ貼付!H12&amp;" "&amp;JAAF登録データ貼付!I12)</f>
        <v/>
      </c>
    </row>
    <row r="13" spans="1:15" ht="17.25" customHeight="1" x14ac:dyDescent="0.55000000000000004">
      <c r="A13" s="5">
        <v>12</v>
      </c>
      <c r="B13" s="4" t="str">
        <f>IF(JAAF登録データ貼付!A13="","",A13)</f>
        <v/>
      </c>
      <c r="C13" s="4" t="str">
        <f>IF(JAAF登録データ貼付!E13="","",JAAF登録データ貼付!E13)</f>
        <v/>
      </c>
      <c r="D13" s="6" t="str">
        <f t="shared" si="0"/>
        <v/>
      </c>
      <c r="E13" s="7" t="str">
        <f t="shared" si="1"/>
        <v/>
      </c>
      <c r="F13" s="7" t="str">
        <f t="shared" si="2"/>
        <v/>
      </c>
      <c r="G13" s="4" t="str">
        <f>IF(JAAF登録データ貼付!V13="","",RIGHT(JAAF登録データ貼付!V13,1))</f>
        <v/>
      </c>
      <c r="H13" s="4" t="str">
        <f>IF(JAAF登録データ貼付!K13="","",LEFT(JAAF登録データ貼付!K13,1))</f>
        <v/>
      </c>
      <c r="I13" s="80" t="str">
        <f>IF(JAAF登録データ貼付!S13="","",JAAF登録データ貼付!S13)</f>
        <v/>
      </c>
      <c r="J13" s="5" t="str">
        <f>IF(JAAF登録データ貼付!B13="","",JAAF登録データ貼付!B13)</f>
        <v/>
      </c>
      <c r="M13" t="str">
        <f>IF(JAAF登録データ貼付!C13="","",JAAF登録データ貼付!C13&amp;"　"&amp;JAAF登録データ貼付!D13)</f>
        <v/>
      </c>
      <c r="N13" t="str">
        <f>IF(JAAF登録データ貼付!F13="","",ASC(JAAF登録データ貼付!F13&amp;"　"&amp;JAAF登録データ貼付!G13))</f>
        <v/>
      </c>
      <c r="O13" t="str">
        <f>IF(JAAF登録データ貼付!H13="","",JAAF登録データ貼付!H13&amp;" "&amp;JAAF登録データ貼付!I13)</f>
        <v/>
      </c>
    </row>
    <row r="14" spans="1:15" ht="17.25" customHeight="1" x14ac:dyDescent="0.55000000000000004">
      <c r="A14" s="5">
        <v>13</v>
      </c>
      <c r="B14" s="4" t="str">
        <f>IF(JAAF登録データ貼付!A14="","",A14)</f>
        <v/>
      </c>
      <c r="C14" s="4" t="str">
        <f>IF(JAAF登録データ貼付!E14="","",JAAF登録データ貼付!E14)</f>
        <v/>
      </c>
      <c r="D14" s="6" t="str">
        <f t="shared" si="0"/>
        <v/>
      </c>
      <c r="E14" s="7" t="str">
        <f t="shared" si="1"/>
        <v/>
      </c>
      <c r="F14" s="7" t="str">
        <f t="shared" si="2"/>
        <v/>
      </c>
      <c r="G14" s="4" t="str">
        <f>IF(JAAF登録データ貼付!V14="","",RIGHT(JAAF登録データ貼付!V14,1))</f>
        <v/>
      </c>
      <c r="H14" s="4" t="str">
        <f>IF(JAAF登録データ貼付!K14="","",LEFT(JAAF登録データ貼付!K14,1))</f>
        <v/>
      </c>
      <c r="I14" s="80" t="str">
        <f>IF(JAAF登録データ貼付!S14="","",JAAF登録データ貼付!S14)</f>
        <v/>
      </c>
      <c r="J14" s="5" t="str">
        <f>IF(JAAF登録データ貼付!B14="","",JAAF登録データ貼付!B14)</f>
        <v/>
      </c>
      <c r="M14" t="str">
        <f>IF(JAAF登録データ貼付!C14="","",JAAF登録データ貼付!C14&amp;"　"&amp;JAAF登録データ貼付!D14)</f>
        <v/>
      </c>
      <c r="N14" t="str">
        <f>IF(JAAF登録データ貼付!F14="","",ASC(JAAF登録データ貼付!F14&amp;"　"&amp;JAAF登録データ貼付!G14))</f>
        <v/>
      </c>
      <c r="O14" t="str">
        <f>IF(JAAF登録データ貼付!H14="","",JAAF登録データ貼付!H14&amp;" "&amp;JAAF登録データ貼付!I14)</f>
        <v/>
      </c>
    </row>
    <row r="15" spans="1:15" ht="17.25" customHeight="1" x14ac:dyDescent="0.55000000000000004">
      <c r="A15" s="5">
        <v>14</v>
      </c>
      <c r="B15" s="4" t="str">
        <f>IF(JAAF登録データ貼付!A15="","",A15)</f>
        <v/>
      </c>
      <c r="C15" s="4" t="str">
        <f>IF(JAAF登録データ貼付!E15="","",JAAF登録データ貼付!E15)</f>
        <v/>
      </c>
      <c r="D15" s="6" t="str">
        <f t="shared" si="0"/>
        <v/>
      </c>
      <c r="E15" s="7" t="str">
        <f t="shared" si="1"/>
        <v/>
      </c>
      <c r="F15" s="7" t="str">
        <f t="shared" si="2"/>
        <v/>
      </c>
      <c r="G15" s="4" t="str">
        <f>IF(JAAF登録データ貼付!V15="","",RIGHT(JAAF登録データ貼付!V15,1))</f>
        <v/>
      </c>
      <c r="H15" s="4" t="str">
        <f>IF(JAAF登録データ貼付!K15="","",LEFT(JAAF登録データ貼付!K15,1))</f>
        <v/>
      </c>
      <c r="I15" s="80" t="str">
        <f>IF(JAAF登録データ貼付!S15="","",JAAF登録データ貼付!S15)</f>
        <v/>
      </c>
      <c r="J15" s="5" t="str">
        <f>IF(JAAF登録データ貼付!B15="","",JAAF登録データ貼付!B15)</f>
        <v/>
      </c>
      <c r="M15" t="str">
        <f>IF(JAAF登録データ貼付!C15="","",JAAF登録データ貼付!C15&amp;"　"&amp;JAAF登録データ貼付!D15)</f>
        <v/>
      </c>
      <c r="N15" t="str">
        <f>IF(JAAF登録データ貼付!F15="","",ASC(JAAF登録データ貼付!F15&amp;"　"&amp;JAAF登録データ貼付!G15))</f>
        <v/>
      </c>
      <c r="O15" t="str">
        <f>IF(JAAF登録データ貼付!H15="","",JAAF登録データ貼付!H15&amp;" "&amp;JAAF登録データ貼付!I15)</f>
        <v/>
      </c>
    </row>
    <row r="16" spans="1:15" ht="17.25" customHeight="1" x14ac:dyDescent="0.55000000000000004">
      <c r="A16" s="5">
        <v>15</v>
      </c>
      <c r="B16" s="4" t="str">
        <f>IF(JAAF登録データ貼付!A16="","",A16)</f>
        <v/>
      </c>
      <c r="C16" s="4" t="str">
        <f>IF(JAAF登録データ貼付!E16="","",JAAF登録データ貼付!E16)</f>
        <v/>
      </c>
      <c r="D16" s="6" t="str">
        <f t="shared" si="0"/>
        <v/>
      </c>
      <c r="E16" s="7" t="str">
        <f t="shared" si="1"/>
        <v/>
      </c>
      <c r="F16" s="7" t="str">
        <f t="shared" si="2"/>
        <v/>
      </c>
      <c r="G16" s="4" t="str">
        <f>IF(JAAF登録データ貼付!V16="","",RIGHT(JAAF登録データ貼付!V16,1))</f>
        <v/>
      </c>
      <c r="H16" s="4" t="str">
        <f>IF(JAAF登録データ貼付!K16="","",LEFT(JAAF登録データ貼付!K16,1))</f>
        <v/>
      </c>
      <c r="I16" s="80" t="str">
        <f>IF(JAAF登録データ貼付!S16="","",JAAF登録データ貼付!S16)</f>
        <v/>
      </c>
      <c r="J16" s="5" t="str">
        <f>IF(JAAF登録データ貼付!B16="","",JAAF登録データ貼付!B16)</f>
        <v/>
      </c>
      <c r="M16" t="str">
        <f>IF(JAAF登録データ貼付!C16="","",JAAF登録データ貼付!C16&amp;"　"&amp;JAAF登録データ貼付!D16)</f>
        <v/>
      </c>
      <c r="N16" t="str">
        <f>IF(JAAF登録データ貼付!F16="","",ASC(JAAF登録データ貼付!F16&amp;"　"&amp;JAAF登録データ貼付!G16))</f>
        <v/>
      </c>
      <c r="O16" t="str">
        <f>IF(JAAF登録データ貼付!H16="","",JAAF登録データ貼付!H16&amp;" "&amp;JAAF登録データ貼付!I16)</f>
        <v/>
      </c>
    </row>
    <row r="17" spans="1:15" ht="17.25" customHeight="1" x14ac:dyDescent="0.55000000000000004">
      <c r="A17" s="5">
        <v>16</v>
      </c>
      <c r="B17" s="4" t="str">
        <f>IF(JAAF登録データ貼付!A17="","",A17)</f>
        <v/>
      </c>
      <c r="C17" s="4" t="str">
        <f>IF(JAAF登録データ貼付!E17="","",JAAF登録データ貼付!E17)</f>
        <v/>
      </c>
      <c r="D17" s="6" t="str">
        <f t="shared" si="0"/>
        <v/>
      </c>
      <c r="E17" s="7" t="str">
        <f t="shared" si="1"/>
        <v/>
      </c>
      <c r="F17" s="7" t="str">
        <f t="shared" si="2"/>
        <v/>
      </c>
      <c r="G17" s="4" t="str">
        <f>IF(JAAF登録データ貼付!V17="","",RIGHT(JAAF登録データ貼付!V17,1))</f>
        <v/>
      </c>
      <c r="H17" s="4" t="str">
        <f>IF(JAAF登録データ貼付!K17="","",LEFT(JAAF登録データ貼付!K17,1))</f>
        <v/>
      </c>
      <c r="I17" s="80" t="str">
        <f>IF(JAAF登録データ貼付!S17="","",JAAF登録データ貼付!S17)</f>
        <v/>
      </c>
      <c r="J17" s="5" t="str">
        <f>IF(JAAF登録データ貼付!B17="","",JAAF登録データ貼付!B17)</f>
        <v/>
      </c>
      <c r="M17" t="str">
        <f>IF(JAAF登録データ貼付!C17="","",JAAF登録データ貼付!C17&amp;"　"&amp;JAAF登録データ貼付!D17)</f>
        <v/>
      </c>
      <c r="N17" t="str">
        <f>IF(JAAF登録データ貼付!F17="","",ASC(JAAF登録データ貼付!F17&amp;"　"&amp;JAAF登録データ貼付!G17))</f>
        <v/>
      </c>
      <c r="O17" t="str">
        <f>IF(JAAF登録データ貼付!H17="","",JAAF登録データ貼付!H17&amp;" "&amp;JAAF登録データ貼付!I17)</f>
        <v/>
      </c>
    </row>
    <row r="18" spans="1:15" ht="17.25" customHeight="1" x14ac:dyDescent="0.55000000000000004">
      <c r="A18" s="5">
        <v>17</v>
      </c>
      <c r="B18" s="4" t="str">
        <f>IF(JAAF登録データ貼付!A18="","",A18)</f>
        <v/>
      </c>
      <c r="C18" s="4" t="str">
        <f>IF(JAAF登録データ貼付!E18="","",JAAF登録データ貼付!E18)</f>
        <v/>
      </c>
      <c r="D18" s="6" t="str">
        <f t="shared" si="0"/>
        <v/>
      </c>
      <c r="E18" s="7" t="str">
        <f t="shared" si="1"/>
        <v/>
      </c>
      <c r="F18" s="7" t="str">
        <f t="shared" si="2"/>
        <v/>
      </c>
      <c r="G18" s="4" t="str">
        <f>IF(JAAF登録データ貼付!V18="","",RIGHT(JAAF登録データ貼付!V18,1))</f>
        <v/>
      </c>
      <c r="H18" s="4" t="str">
        <f>IF(JAAF登録データ貼付!K18="","",LEFT(JAAF登録データ貼付!K18,1))</f>
        <v/>
      </c>
      <c r="I18" s="80" t="str">
        <f>IF(JAAF登録データ貼付!S18="","",JAAF登録データ貼付!S18)</f>
        <v/>
      </c>
      <c r="J18" s="5" t="str">
        <f>IF(JAAF登録データ貼付!B18="","",JAAF登録データ貼付!B18)</f>
        <v/>
      </c>
      <c r="M18" t="str">
        <f>IF(JAAF登録データ貼付!C18="","",JAAF登録データ貼付!C18&amp;"　"&amp;JAAF登録データ貼付!D18)</f>
        <v/>
      </c>
      <c r="N18" t="str">
        <f>IF(JAAF登録データ貼付!F18="","",ASC(JAAF登録データ貼付!F18&amp;"　"&amp;JAAF登録データ貼付!G18))</f>
        <v/>
      </c>
      <c r="O18" t="str">
        <f>IF(JAAF登録データ貼付!H18="","",JAAF登録データ貼付!H18&amp;" "&amp;JAAF登録データ貼付!I18)</f>
        <v/>
      </c>
    </row>
    <row r="19" spans="1:15" ht="17.25" customHeight="1" x14ac:dyDescent="0.55000000000000004">
      <c r="A19" s="5">
        <v>18</v>
      </c>
      <c r="B19" s="4" t="str">
        <f>IF(JAAF登録データ貼付!A19="","",A19)</f>
        <v/>
      </c>
      <c r="C19" s="4" t="str">
        <f>IF(JAAF登録データ貼付!E19="","",JAAF登録データ貼付!E19)</f>
        <v/>
      </c>
      <c r="D19" s="6" t="str">
        <f t="shared" si="0"/>
        <v/>
      </c>
      <c r="E19" s="7" t="str">
        <f t="shared" si="1"/>
        <v/>
      </c>
      <c r="F19" s="7" t="str">
        <f t="shared" si="2"/>
        <v/>
      </c>
      <c r="G19" s="4" t="str">
        <f>IF(JAAF登録データ貼付!V19="","",RIGHT(JAAF登録データ貼付!V19,1))</f>
        <v/>
      </c>
      <c r="H19" s="4" t="str">
        <f>IF(JAAF登録データ貼付!K19="","",LEFT(JAAF登録データ貼付!K19,1))</f>
        <v/>
      </c>
      <c r="I19" s="80" t="str">
        <f>IF(JAAF登録データ貼付!S19="","",JAAF登録データ貼付!S19)</f>
        <v/>
      </c>
      <c r="J19" s="5" t="str">
        <f>IF(JAAF登録データ貼付!B19="","",JAAF登録データ貼付!B19)</f>
        <v/>
      </c>
      <c r="M19" t="str">
        <f>IF(JAAF登録データ貼付!C19="","",JAAF登録データ貼付!C19&amp;"　"&amp;JAAF登録データ貼付!D19)</f>
        <v/>
      </c>
      <c r="N19" t="str">
        <f>IF(JAAF登録データ貼付!F19="","",ASC(JAAF登録データ貼付!F19&amp;"　"&amp;JAAF登録データ貼付!G19))</f>
        <v/>
      </c>
      <c r="O19" t="str">
        <f>IF(JAAF登録データ貼付!H19="","",JAAF登録データ貼付!H19&amp;" "&amp;JAAF登録データ貼付!I19)</f>
        <v/>
      </c>
    </row>
    <row r="20" spans="1:15" ht="17.25" customHeight="1" x14ac:dyDescent="0.55000000000000004">
      <c r="A20" s="5">
        <v>19</v>
      </c>
      <c r="B20" s="4" t="str">
        <f>IF(JAAF登録データ貼付!A20="","",A20)</f>
        <v/>
      </c>
      <c r="C20" s="4" t="str">
        <f>IF(JAAF登録データ貼付!E20="","",JAAF登録データ貼付!E20)</f>
        <v/>
      </c>
      <c r="D20" s="6" t="str">
        <f t="shared" si="0"/>
        <v/>
      </c>
      <c r="E20" s="7" t="str">
        <f t="shared" si="1"/>
        <v/>
      </c>
      <c r="F20" s="7" t="str">
        <f t="shared" si="2"/>
        <v/>
      </c>
      <c r="G20" s="4" t="str">
        <f>IF(JAAF登録データ貼付!V20="","",RIGHT(JAAF登録データ貼付!V20,1))</f>
        <v/>
      </c>
      <c r="H20" s="4" t="str">
        <f>IF(JAAF登録データ貼付!K20="","",LEFT(JAAF登録データ貼付!K20,1))</f>
        <v/>
      </c>
      <c r="I20" s="80" t="str">
        <f>IF(JAAF登録データ貼付!S20="","",JAAF登録データ貼付!S20)</f>
        <v/>
      </c>
      <c r="J20" s="5" t="str">
        <f>IF(JAAF登録データ貼付!B20="","",JAAF登録データ貼付!B20)</f>
        <v/>
      </c>
      <c r="M20" t="str">
        <f>IF(JAAF登録データ貼付!C20="","",JAAF登録データ貼付!C20&amp;"　"&amp;JAAF登録データ貼付!D20)</f>
        <v/>
      </c>
      <c r="N20" t="str">
        <f>IF(JAAF登録データ貼付!F20="","",ASC(JAAF登録データ貼付!F20&amp;"　"&amp;JAAF登録データ貼付!G20))</f>
        <v/>
      </c>
      <c r="O20" t="str">
        <f>IF(JAAF登録データ貼付!H20="","",JAAF登録データ貼付!H20&amp;" "&amp;JAAF登録データ貼付!I20)</f>
        <v/>
      </c>
    </row>
    <row r="21" spans="1:15" ht="17.25" customHeight="1" x14ac:dyDescent="0.55000000000000004">
      <c r="A21" s="5">
        <v>20</v>
      </c>
      <c r="B21" s="4" t="str">
        <f>IF(JAAF登録データ貼付!A21="","",A21)</f>
        <v/>
      </c>
      <c r="C21" s="4" t="str">
        <f>IF(JAAF登録データ貼付!E21="","",JAAF登録データ貼付!E21)</f>
        <v/>
      </c>
      <c r="D21" s="6" t="str">
        <f t="shared" si="0"/>
        <v/>
      </c>
      <c r="E21" s="7" t="str">
        <f t="shared" si="1"/>
        <v/>
      </c>
      <c r="F21" s="7" t="str">
        <f t="shared" si="2"/>
        <v/>
      </c>
      <c r="G21" s="4" t="str">
        <f>IF(JAAF登録データ貼付!V21="","",RIGHT(JAAF登録データ貼付!V21,1))</f>
        <v/>
      </c>
      <c r="H21" s="4" t="str">
        <f>IF(JAAF登録データ貼付!K21="","",LEFT(JAAF登録データ貼付!K21,1))</f>
        <v/>
      </c>
      <c r="I21" s="80" t="str">
        <f>IF(JAAF登録データ貼付!S21="","",JAAF登録データ貼付!S21)</f>
        <v/>
      </c>
      <c r="J21" s="5" t="str">
        <f>IF(JAAF登録データ貼付!B21="","",JAAF登録データ貼付!B21)</f>
        <v/>
      </c>
      <c r="M21" t="str">
        <f>IF(JAAF登録データ貼付!C21="","",JAAF登録データ貼付!C21&amp;"　"&amp;JAAF登録データ貼付!D21)</f>
        <v/>
      </c>
      <c r="N21" t="str">
        <f>IF(JAAF登録データ貼付!F21="","",ASC(JAAF登録データ貼付!F21&amp;"　"&amp;JAAF登録データ貼付!G21))</f>
        <v/>
      </c>
      <c r="O21" t="str">
        <f>IF(JAAF登録データ貼付!H21="","",JAAF登録データ貼付!H21&amp;" "&amp;JAAF登録データ貼付!I21)</f>
        <v/>
      </c>
    </row>
    <row r="22" spans="1:15" ht="17.25" customHeight="1" x14ac:dyDescent="0.55000000000000004">
      <c r="A22" s="5">
        <v>21</v>
      </c>
      <c r="B22" s="4" t="str">
        <f>IF(JAAF登録データ貼付!A22="","",A22)</f>
        <v/>
      </c>
      <c r="C22" s="4" t="str">
        <f>IF(JAAF登録データ貼付!E22="","",JAAF登録データ貼付!E22)</f>
        <v/>
      </c>
      <c r="D22" s="6" t="str">
        <f t="shared" si="0"/>
        <v/>
      </c>
      <c r="E22" s="7" t="str">
        <f t="shared" si="1"/>
        <v/>
      </c>
      <c r="F22" s="7" t="str">
        <f t="shared" si="2"/>
        <v/>
      </c>
      <c r="G22" s="4" t="str">
        <f>IF(JAAF登録データ貼付!V22="","",RIGHT(JAAF登録データ貼付!V22,1))</f>
        <v/>
      </c>
      <c r="H22" s="4" t="str">
        <f>IF(JAAF登録データ貼付!K22="","",LEFT(JAAF登録データ貼付!K22,1))</f>
        <v/>
      </c>
      <c r="I22" s="80" t="str">
        <f>IF(JAAF登録データ貼付!S22="","",JAAF登録データ貼付!S22)</f>
        <v/>
      </c>
      <c r="J22" s="5" t="str">
        <f>IF(JAAF登録データ貼付!B22="","",JAAF登録データ貼付!B22)</f>
        <v/>
      </c>
      <c r="M22" t="str">
        <f>IF(JAAF登録データ貼付!C22="","",JAAF登録データ貼付!C22&amp;"　"&amp;JAAF登録データ貼付!D22)</f>
        <v/>
      </c>
      <c r="N22" t="str">
        <f>IF(JAAF登録データ貼付!F22="","",ASC(JAAF登録データ貼付!F22&amp;"　"&amp;JAAF登録データ貼付!G22))</f>
        <v/>
      </c>
      <c r="O22" t="str">
        <f>IF(JAAF登録データ貼付!H22="","",JAAF登録データ貼付!H22&amp;" "&amp;JAAF登録データ貼付!I22)</f>
        <v/>
      </c>
    </row>
    <row r="23" spans="1:15" ht="17.25" customHeight="1" x14ac:dyDescent="0.55000000000000004">
      <c r="A23" s="5">
        <v>22</v>
      </c>
      <c r="B23" s="4" t="str">
        <f>IF(JAAF登録データ貼付!A23="","",A23)</f>
        <v/>
      </c>
      <c r="C23" s="4" t="str">
        <f>IF(JAAF登録データ貼付!E23="","",JAAF登録データ貼付!E23)</f>
        <v/>
      </c>
      <c r="D23" s="6" t="str">
        <f t="shared" si="0"/>
        <v/>
      </c>
      <c r="E23" s="7" t="str">
        <f t="shared" si="1"/>
        <v/>
      </c>
      <c r="F23" s="7" t="str">
        <f t="shared" si="2"/>
        <v/>
      </c>
      <c r="G23" s="4" t="str">
        <f>IF(JAAF登録データ貼付!V23="","",RIGHT(JAAF登録データ貼付!V23,1))</f>
        <v/>
      </c>
      <c r="H23" s="4" t="str">
        <f>IF(JAAF登録データ貼付!K23="","",LEFT(JAAF登録データ貼付!K23,1))</f>
        <v/>
      </c>
      <c r="I23" s="80" t="str">
        <f>IF(JAAF登録データ貼付!S23="","",JAAF登録データ貼付!S23)</f>
        <v/>
      </c>
      <c r="J23" s="5" t="str">
        <f>IF(JAAF登録データ貼付!B23="","",JAAF登録データ貼付!B23)</f>
        <v/>
      </c>
      <c r="M23" t="str">
        <f>IF(JAAF登録データ貼付!C23="","",JAAF登録データ貼付!C23&amp;"　"&amp;JAAF登録データ貼付!D23)</f>
        <v/>
      </c>
      <c r="N23" t="str">
        <f>IF(JAAF登録データ貼付!F23="","",ASC(JAAF登録データ貼付!F23&amp;"　"&amp;JAAF登録データ貼付!G23))</f>
        <v/>
      </c>
      <c r="O23" t="str">
        <f>IF(JAAF登録データ貼付!H23="","",JAAF登録データ貼付!H23&amp;" "&amp;JAAF登録データ貼付!I23)</f>
        <v/>
      </c>
    </row>
    <row r="24" spans="1:15" ht="17.25" customHeight="1" x14ac:dyDescent="0.55000000000000004">
      <c r="A24" s="5">
        <v>23</v>
      </c>
      <c r="B24" s="4" t="str">
        <f>IF(JAAF登録データ貼付!A24="","",A24)</f>
        <v/>
      </c>
      <c r="C24" s="4" t="str">
        <f>IF(JAAF登録データ貼付!E24="","",JAAF登録データ貼付!E24)</f>
        <v/>
      </c>
      <c r="D24" s="6" t="str">
        <f t="shared" si="0"/>
        <v/>
      </c>
      <c r="E24" s="7" t="str">
        <f t="shared" si="1"/>
        <v/>
      </c>
      <c r="F24" s="7" t="str">
        <f t="shared" si="2"/>
        <v/>
      </c>
      <c r="G24" s="4" t="str">
        <f>IF(JAAF登録データ貼付!V24="","",RIGHT(JAAF登録データ貼付!V24,1))</f>
        <v/>
      </c>
      <c r="H24" s="4" t="str">
        <f>IF(JAAF登録データ貼付!K24="","",LEFT(JAAF登録データ貼付!K24,1))</f>
        <v/>
      </c>
      <c r="I24" s="80" t="str">
        <f>IF(JAAF登録データ貼付!S24="","",JAAF登録データ貼付!S24)</f>
        <v/>
      </c>
      <c r="J24" s="5" t="str">
        <f>IF(JAAF登録データ貼付!B24="","",JAAF登録データ貼付!B24)</f>
        <v/>
      </c>
      <c r="M24" t="str">
        <f>IF(JAAF登録データ貼付!C24="","",JAAF登録データ貼付!C24&amp;"　"&amp;JAAF登録データ貼付!D24)</f>
        <v/>
      </c>
      <c r="N24" t="str">
        <f>IF(JAAF登録データ貼付!F24="","",ASC(JAAF登録データ貼付!F24&amp;"　"&amp;JAAF登録データ貼付!G24))</f>
        <v/>
      </c>
      <c r="O24" t="str">
        <f>IF(JAAF登録データ貼付!H24="","",JAAF登録データ貼付!H24&amp;" "&amp;JAAF登録データ貼付!I24)</f>
        <v/>
      </c>
    </row>
    <row r="25" spans="1:15" ht="17.25" customHeight="1" x14ac:dyDescent="0.55000000000000004">
      <c r="A25" s="5">
        <v>24</v>
      </c>
      <c r="B25" s="4" t="str">
        <f>IF(JAAF登録データ貼付!A25="","",A25)</f>
        <v/>
      </c>
      <c r="C25" s="4" t="str">
        <f>IF(JAAF登録データ貼付!E25="","",JAAF登録データ貼付!E25)</f>
        <v/>
      </c>
      <c r="D25" s="6" t="str">
        <f t="shared" si="0"/>
        <v/>
      </c>
      <c r="E25" s="7" t="str">
        <f t="shared" si="1"/>
        <v/>
      </c>
      <c r="F25" s="7" t="str">
        <f t="shared" si="2"/>
        <v/>
      </c>
      <c r="G25" s="4" t="str">
        <f>IF(JAAF登録データ貼付!V25="","",RIGHT(JAAF登録データ貼付!V25,1))</f>
        <v/>
      </c>
      <c r="H25" s="4" t="str">
        <f>IF(JAAF登録データ貼付!K25="","",LEFT(JAAF登録データ貼付!K25,1))</f>
        <v/>
      </c>
      <c r="I25" s="80" t="str">
        <f>IF(JAAF登録データ貼付!S25="","",JAAF登録データ貼付!S25)</f>
        <v/>
      </c>
      <c r="J25" s="5" t="str">
        <f>IF(JAAF登録データ貼付!B25="","",JAAF登録データ貼付!B25)</f>
        <v/>
      </c>
      <c r="M25" t="str">
        <f>IF(JAAF登録データ貼付!C25="","",JAAF登録データ貼付!C25&amp;"　"&amp;JAAF登録データ貼付!D25)</f>
        <v/>
      </c>
      <c r="N25" t="str">
        <f>IF(JAAF登録データ貼付!F25="","",ASC(JAAF登録データ貼付!F25&amp;"　"&amp;JAAF登録データ貼付!G25))</f>
        <v/>
      </c>
      <c r="O25" t="str">
        <f>IF(JAAF登録データ貼付!H25="","",JAAF登録データ貼付!H25&amp;" "&amp;JAAF登録データ貼付!I25)</f>
        <v/>
      </c>
    </row>
    <row r="26" spans="1:15" ht="17.25" customHeight="1" x14ac:dyDescent="0.55000000000000004">
      <c r="A26" s="5">
        <v>25</v>
      </c>
      <c r="B26" s="4" t="str">
        <f>IF(JAAF登録データ貼付!A26="","",A26)</f>
        <v/>
      </c>
      <c r="C26" s="4" t="str">
        <f>IF(JAAF登録データ貼付!E26="","",JAAF登録データ貼付!E26)</f>
        <v/>
      </c>
      <c r="D26" s="6" t="str">
        <f t="shared" si="0"/>
        <v/>
      </c>
      <c r="E26" s="7" t="str">
        <f t="shared" si="1"/>
        <v/>
      </c>
      <c r="F26" s="7" t="str">
        <f t="shared" si="2"/>
        <v/>
      </c>
      <c r="G26" s="4" t="str">
        <f>IF(JAAF登録データ貼付!V26="","",RIGHT(JAAF登録データ貼付!V26,1))</f>
        <v/>
      </c>
      <c r="H26" s="4" t="str">
        <f>IF(JAAF登録データ貼付!K26="","",LEFT(JAAF登録データ貼付!K26,1))</f>
        <v/>
      </c>
      <c r="I26" s="80" t="str">
        <f>IF(JAAF登録データ貼付!S26="","",JAAF登録データ貼付!S26)</f>
        <v/>
      </c>
      <c r="J26" s="5" t="str">
        <f>IF(JAAF登録データ貼付!B26="","",JAAF登録データ貼付!B26)</f>
        <v/>
      </c>
      <c r="M26" t="str">
        <f>IF(JAAF登録データ貼付!C26="","",JAAF登録データ貼付!C26&amp;"　"&amp;JAAF登録データ貼付!D26)</f>
        <v/>
      </c>
      <c r="N26" t="str">
        <f>IF(JAAF登録データ貼付!F26="","",ASC(JAAF登録データ貼付!F26&amp;"　"&amp;JAAF登録データ貼付!G26))</f>
        <v/>
      </c>
      <c r="O26" t="str">
        <f>IF(JAAF登録データ貼付!H26="","",JAAF登録データ貼付!H26&amp;" "&amp;JAAF登録データ貼付!I26)</f>
        <v/>
      </c>
    </row>
    <row r="27" spans="1:15" ht="17.25" customHeight="1" x14ac:dyDescent="0.55000000000000004">
      <c r="A27" s="5">
        <v>26</v>
      </c>
      <c r="B27" s="4" t="str">
        <f>IF(JAAF登録データ貼付!A27="","",A27)</f>
        <v/>
      </c>
      <c r="C27" s="4" t="str">
        <f>IF(JAAF登録データ貼付!E27="","",JAAF登録データ貼付!E27)</f>
        <v/>
      </c>
      <c r="D27" s="6" t="str">
        <f t="shared" si="0"/>
        <v/>
      </c>
      <c r="E27" s="7" t="str">
        <f t="shared" si="1"/>
        <v/>
      </c>
      <c r="F27" s="7" t="str">
        <f t="shared" si="2"/>
        <v/>
      </c>
      <c r="G27" s="4" t="str">
        <f>IF(JAAF登録データ貼付!V27="","",RIGHT(JAAF登録データ貼付!V27,1))</f>
        <v/>
      </c>
      <c r="H27" s="4" t="str">
        <f>IF(JAAF登録データ貼付!K27="","",LEFT(JAAF登録データ貼付!K27,1))</f>
        <v/>
      </c>
      <c r="I27" s="80" t="str">
        <f>IF(JAAF登録データ貼付!S27="","",JAAF登録データ貼付!S27)</f>
        <v/>
      </c>
      <c r="J27" s="5" t="str">
        <f>IF(JAAF登録データ貼付!B27="","",JAAF登録データ貼付!B27)</f>
        <v/>
      </c>
      <c r="M27" t="str">
        <f>IF(JAAF登録データ貼付!C27="","",JAAF登録データ貼付!C27&amp;"　"&amp;JAAF登録データ貼付!D27)</f>
        <v/>
      </c>
      <c r="N27" t="str">
        <f>IF(JAAF登録データ貼付!F27="","",ASC(JAAF登録データ貼付!F27&amp;"　"&amp;JAAF登録データ貼付!G27))</f>
        <v/>
      </c>
      <c r="O27" t="str">
        <f>IF(JAAF登録データ貼付!H27="","",JAAF登録データ貼付!H27&amp;" "&amp;JAAF登録データ貼付!I27)</f>
        <v/>
      </c>
    </row>
    <row r="28" spans="1:15" ht="17.25" customHeight="1" x14ac:dyDescent="0.55000000000000004">
      <c r="A28" s="5">
        <v>27</v>
      </c>
      <c r="B28" s="4" t="str">
        <f>IF(JAAF登録データ貼付!A28="","",A28)</f>
        <v/>
      </c>
      <c r="C28" s="4" t="str">
        <f>IF(JAAF登録データ貼付!E28="","",JAAF登録データ貼付!E28)</f>
        <v/>
      </c>
      <c r="D28" s="6" t="str">
        <f t="shared" si="0"/>
        <v/>
      </c>
      <c r="E28" s="7" t="str">
        <f t="shared" si="1"/>
        <v/>
      </c>
      <c r="F28" s="7" t="str">
        <f t="shared" si="2"/>
        <v/>
      </c>
      <c r="G28" s="4" t="str">
        <f>IF(JAAF登録データ貼付!V28="","",RIGHT(JAAF登録データ貼付!V28,1))</f>
        <v/>
      </c>
      <c r="H28" s="4" t="str">
        <f>IF(JAAF登録データ貼付!K28="","",LEFT(JAAF登録データ貼付!K28,1))</f>
        <v/>
      </c>
      <c r="I28" s="80" t="str">
        <f>IF(JAAF登録データ貼付!S28="","",JAAF登録データ貼付!S28)</f>
        <v/>
      </c>
      <c r="J28" s="5" t="str">
        <f>IF(JAAF登録データ貼付!B28="","",JAAF登録データ貼付!B28)</f>
        <v/>
      </c>
      <c r="M28" t="str">
        <f>IF(JAAF登録データ貼付!C28="","",JAAF登録データ貼付!C28&amp;"　"&amp;JAAF登録データ貼付!D28)</f>
        <v/>
      </c>
      <c r="N28" t="str">
        <f>IF(JAAF登録データ貼付!F28="","",ASC(JAAF登録データ貼付!F28&amp;"　"&amp;JAAF登録データ貼付!G28))</f>
        <v/>
      </c>
      <c r="O28" t="str">
        <f>IF(JAAF登録データ貼付!H28="","",JAAF登録データ貼付!H28&amp;" "&amp;JAAF登録データ貼付!I28)</f>
        <v/>
      </c>
    </row>
    <row r="29" spans="1:15" ht="17.25" customHeight="1" x14ac:dyDescent="0.55000000000000004">
      <c r="A29" s="5">
        <v>28</v>
      </c>
      <c r="B29" s="4" t="str">
        <f>IF(JAAF登録データ貼付!A29="","",A29)</f>
        <v/>
      </c>
      <c r="C29" s="4" t="str">
        <f>IF(JAAF登録データ貼付!E29="","",JAAF登録データ貼付!E29)</f>
        <v/>
      </c>
      <c r="D29" s="6" t="str">
        <f t="shared" si="0"/>
        <v/>
      </c>
      <c r="E29" s="7" t="str">
        <f t="shared" si="1"/>
        <v/>
      </c>
      <c r="F29" s="7" t="str">
        <f t="shared" si="2"/>
        <v/>
      </c>
      <c r="G29" s="4" t="str">
        <f>IF(JAAF登録データ貼付!V29="","",RIGHT(JAAF登録データ貼付!V29,1))</f>
        <v/>
      </c>
      <c r="H29" s="4" t="str">
        <f>IF(JAAF登録データ貼付!K29="","",LEFT(JAAF登録データ貼付!K29,1))</f>
        <v/>
      </c>
      <c r="I29" s="80" t="str">
        <f>IF(JAAF登録データ貼付!S29="","",JAAF登録データ貼付!S29)</f>
        <v/>
      </c>
      <c r="J29" s="5" t="str">
        <f>IF(JAAF登録データ貼付!B29="","",JAAF登録データ貼付!B29)</f>
        <v/>
      </c>
      <c r="M29" t="str">
        <f>IF(JAAF登録データ貼付!C29="","",JAAF登録データ貼付!C29&amp;"　"&amp;JAAF登録データ貼付!D29)</f>
        <v/>
      </c>
      <c r="N29" t="str">
        <f>IF(JAAF登録データ貼付!F29="","",ASC(JAAF登録データ貼付!F29&amp;"　"&amp;JAAF登録データ貼付!G29))</f>
        <v/>
      </c>
      <c r="O29" t="str">
        <f>IF(JAAF登録データ貼付!H29="","",JAAF登録データ貼付!H29&amp;" "&amp;JAAF登録データ貼付!I29)</f>
        <v/>
      </c>
    </row>
    <row r="30" spans="1:15" ht="17.25" customHeight="1" x14ac:dyDescent="0.55000000000000004">
      <c r="A30" s="5">
        <v>29</v>
      </c>
      <c r="B30" s="4" t="str">
        <f>IF(JAAF登録データ貼付!A30="","",A30)</f>
        <v/>
      </c>
      <c r="C30" s="4" t="str">
        <f>IF(JAAF登録データ貼付!E30="","",JAAF登録データ貼付!E30)</f>
        <v/>
      </c>
      <c r="D30" s="6" t="str">
        <f t="shared" si="0"/>
        <v/>
      </c>
      <c r="E30" s="7" t="str">
        <f t="shared" si="1"/>
        <v/>
      </c>
      <c r="F30" s="7" t="str">
        <f t="shared" si="2"/>
        <v/>
      </c>
      <c r="G30" s="4" t="str">
        <f>IF(JAAF登録データ貼付!V30="","",RIGHT(JAAF登録データ貼付!V30,1))</f>
        <v/>
      </c>
      <c r="H30" s="4" t="str">
        <f>IF(JAAF登録データ貼付!K30="","",LEFT(JAAF登録データ貼付!K30,1))</f>
        <v/>
      </c>
      <c r="I30" s="80" t="str">
        <f>IF(JAAF登録データ貼付!S30="","",JAAF登録データ貼付!S30)</f>
        <v/>
      </c>
      <c r="J30" s="5" t="str">
        <f>IF(JAAF登録データ貼付!B30="","",JAAF登録データ貼付!B30)</f>
        <v/>
      </c>
      <c r="M30" t="str">
        <f>IF(JAAF登録データ貼付!C30="","",JAAF登録データ貼付!C30&amp;"　"&amp;JAAF登録データ貼付!D30)</f>
        <v/>
      </c>
      <c r="N30" t="str">
        <f>IF(JAAF登録データ貼付!F30="","",ASC(JAAF登録データ貼付!F30&amp;"　"&amp;JAAF登録データ貼付!G30))</f>
        <v/>
      </c>
      <c r="O30" t="str">
        <f>IF(JAAF登録データ貼付!H30="","",JAAF登録データ貼付!H30&amp;" "&amp;JAAF登録データ貼付!I30)</f>
        <v/>
      </c>
    </row>
    <row r="31" spans="1:15" ht="17.25" customHeight="1" x14ac:dyDescent="0.55000000000000004">
      <c r="A31" s="5">
        <v>30</v>
      </c>
      <c r="B31" s="4" t="str">
        <f>IF(JAAF登録データ貼付!A31="","",A31)</f>
        <v/>
      </c>
      <c r="C31" s="4" t="str">
        <f>IF(JAAF登録データ貼付!E31="","",JAAF登録データ貼付!E31)</f>
        <v/>
      </c>
      <c r="D31" s="6" t="str">
        <f t="shared" si="0"/>
        <v/>
      </c>
      <c r="E31" s="7" t="str">
        <f t="shared" si="1"/>
        <v/>
      </c>
      <c r="F31" s="7" t="str">
        <f t="shared" si="2"/>
        <v/>
      </c>
      <c r="G31" s="4" t="str">
        <f>IF(JAAF登録データ貼付!V31="","",RIGHT(JAAF登録データ貼付!V31,1))</f>
        <v/>
      </c>
      <c r="H31" s="4" t="str">
        <f>IF(JAAF登録データ貼付!K31="","",LEFT(JAAF登録データ貼付!K31,1))</f>
        <v/>
      </c>
      <c r="I31" s="80" t="str">
        <f>IF(JAAF登録データ貼付!S31="","",JAAF登録データ貼付!S31)</f>
        <v/>
      </c>
      <c r="J31" s="5" t="str">
        <f>IF(JAAF登録データ貼付!B31="","",JAAF登録データ貼付!B31)</f>
        <v/>
      </c>
      <c r="M31" t="str">
        <f>IF(JAAF登録データ貼付!C31="","",JAAF登録データ貼付!C31&amp;"　"&amp;JAAF登録データ貼付!D31)</f>
        <v/>
      </c>
      <c r="N31" t="str">
        <f>IF(JAAF登録データ貼付!F31="","",ASC(JAAF登録データ貼付!F31&amp;"　"&amp;JAAF登録データ貼付!G31))</f>
        <v/>
      </c>
      <c r="O31" t="str">
        <f>IF(JAAF登録データ貼付!H31="","",JAAF登録データ貼付!H31&amp;" "&amp;JAAF登録データ貼付!I31)</f>
        <v/>
      </c>
    </row>
    <row r="32" spans="1:15" ht="17.25" customHeight="1" x14ac:dyDescent="0.55000000000000004">
      <c r="A32" s="5">
        <v>31</v>
      </c>
      <c r="B32" s="4" t="str">
        <f>IF(JAAF登録データ貼付!A32="","",A32)</f>
        <v/>
      </c>
      <c r="C32" s="4" t="str">
        <f>IF(JAAF登録データ貼付!E32="","",JAAF登録データ貼付!E32)</f>
        <v/>
      </c>
      <c r="D32" s="6" t="str">
        <f t="shared" si="0"/>
        <v/>
      </c>
      <c r="E32" s="7" t="str">
        <f t="shared" si="1"/>
        <v/>
      </c>
      <c r="F32" s="7" t="str">
        <f t="shared" si="2"/>
        <v/>
      </c>
      <c r="G32" s="4" t="str">
        <f>IF(JAAF登録データ貼付!V32="","",RIGHT(JAAF登録データ貼付!V32,1))</f>
        <v/>
      </c>
      <c r="H32" s="4" t="str">
        <f>IF(JAAF登録データ貼付!K32="","",LEFT(JAAF登録データ貼付!K32,1))</f>
        <v/>
      </c>
      <c r="I32" s="80" t="str">
        <f>IF(JAAF登録データ貼付!S32="","",JAAF登録データ貼付!S32)</f>
        <v/>
      </c>
      <c r="J32" s="5" t="str">
        <f>IF(JAAF登録データ貼付!B32="","",JAAF登録データ貼付!B32)</f>
        <v/>
      </c>
      <c r="M32" t="str">
        <f>IF(JAAF登録データ貼付!C32="","",JAAF登録データ貼付!C32&amp;"　"&amp;JAAF登録データ貼付!D32)</f>
        <v/>
      </c>
      <c r="N32" t="str">
        <f>IF(JAAF登録データ貼付!F32="","",ASC(JAAF登録データ貼付!F32&amp;"　"&amp;JAAF登録データ貼付!G32))</f>
        <v/>
      </c>
      <c r="O32" t="str">
        <f>IF(JAAF登録データ貼付!H32="","",JAAF登録データ貼付!H32&amp;" "&amp;JAAF登録データ貼付!I32)</f>
        <v/>
      </c>
    </row>
    <row r="33" spans="1:15" ht="17.25" customHeight="1" x14ac:dyDescent="0.55000000000000004">
      <c r="A33" s="5">
        <v>32</v>
      </c>
      <c r="B33" s="4" t="str">
        <f>IF(JAAF登録データ貼付!A33="","",A33)</f>
        <v/>
      </c>
      <c r="C33" s="4" t="str">
        <f>IF(JAAF登録データ貼付!E33="","",JAAF登録データ貼付!E33)</f>
        <v/>
      </c>
      <c r="D33" s="6" t="str">
        <f t="shared" si="0"/>
        <v/>
      </c>
      <c r="E33" s="7" t="str">
        <f t="shared" si="1"/>
        <v/>
      </c>
      <c r="F33" s="7" t="str">
        <f t="shared" si="2"/>
        <v/>
      </c>
      <c r="G33" s="4" t="str">
        <f>IF(JAAF登録データ貼付!V33="","",RIGHT(JAAF登録データ貼付!V33,1))</f>
        <v/>
      </c>
      <c r="H33" s="4" t="str">
        <f>IF(JAAF登録データ貼付!K33="","",LEFT(JAAF登録データ貼付!K33,1))</f>
        <v/>
      </c>
      <c r="I33" s="80" t="str">
        <f>IF(JAAF登録データ貼付!S33="","",JAAF登録データ貼付!S33)</f>
        <v/>
      </c>
      <c r="J33" s="5" t="str">
        <f>IF(JAAF登録データ貼付!B33="","",JAAF登録データ貼付!B33)</f>
        <v/>
      </c>
      <c r="M33" t="str">
        <f>IF(JAAF登録データ貼付!C33="","",JAAF登録データ貼付!C33&amp;"　"&amp;JAAF登録データ貼付!D33)</f>
        <v/>
      </c>
      <c r="N33" t="str">
        <f>IF(JAAF登録データ貼付!F33="","",ASC(JAAF登録データ貼付!F33&amp;"　"&amp;JAAF登録データ貼付!G33))</f>
        <v/>
      </c>
      <c r="O33" t="str">
        <f>IF(JAAF登録データ貼付!H33="","",JAAF登録データ貼付!H33&amp;" "&amp;JAAF登録データ貼付!I33)</f>
        <v/>
      </c>
    </row>
    <row r="34" spans="1:15" ht="17.25" customHeight="1" x14ac:dyDescent="0.55000000000000004">
      <c r="A34" s="5">
        <v>33</v>
      </c>
      <c r="B34" s="4" t="str">
        <f>IF(JAAF登録データ貼付!A34="","",A34)</f>
        <v/>
      </c>
      <c r="C34" s="4" t="str">
        <f>IF(JAAF登録データ貼付!E34="","",JAAF登録データ貼付!E34)</f>
        <v/>
      </c>
      <c r="D34" s="6" t="str">
        <f t="shared" si="0"/>
        <v/>
      </c>
      <c r="E34" s="7" t="str">
        <f t="shared" si="1"/>
        <v/>
      </c>
      <c r="F34" s="7" t="str">
        <f t="shared" si="2"/>
        <v/>
      </c>
      <c r="G34" s="4" t="str">
        <f>IF(JAAF登録データ貼付!V34="","",RIGHT(JAAF登録データ貼付!V34,1))</f>
        <v/>
      </c>
      <c r="H34" s="4" t="str">
        <f>IF(JAAF登録データ貼付!K34="","",LEFT(JAAF登録データ貼付!K34,1))</f>
        <v/>
      </c>
      <c r="I34" s="80" t="str">
        <f>IF(JAAF登録データ貼付!S34="","",JAAF登録データ貼付!S34)</f>
        <v/>
      </c>
      <c r="J34" s="5" t="str">
        <f>IF(JAAF登録データ貼付!B34="","",JAAF登録データ貼付!B34)</f>
        <v/>
      </c>
      <c r="M34" t="str">
        <f>IF(JAAF登録データ貼付!C34="","",JAAF登録データ貼付!C34&amp;"　"&amp;JAAF登録データ貼付!D34)</f>
        <v/>
      </c>
      <c r="N34" t="str">
        <f>IF(JAAF登録データ貼付!F34="","",ASC(JAAF登録データ貼付!F34&amp;"　"&amp;JAAF登録データ貼付!G34))</f>
        <v/>
      </c>
      <c r="O34" t="str">
        <f>IF(JAAF登録データ貼付!H34="","",JAAF登録データ貼付!H34&amp;" "&amp;JAAF登録データ貼付!I34)</f>
        <v/>
      </c>
    </row>
    <row r="35" spans="1:15" ht="17.25" customHeight="1" x14ac:dyDescent="0.55000000000000004">
      <c r="A35" s="5">
        <v>34</v>
      </c>
      <c r="B35" s="4" t="str">
        <f>IF(JAAF登録データ貼付!A35="","",A35)</f>
        <v/>
      </c>
      <c r="C35" s="4" t="str">
        <f>IF(JAAF登録データ貼付!E35="","",JAAF登録データ貼付!E35)</f>
        <v/>
      </c>
      <c r="D35" s="6" t="str">
        <f t="shared" si="0"/>
        <v/>
      </c>
      <c r="E35" s="7" t="str">
        <f t="shared" si="1"/>
        <v/>
      </c>
      <c r="F35" s="7" t="str">
        <f t="shared" si="2"/>
        <v/>
      </c>
      <c r="G35" s="4" t="str">
        <f>IF(JAAF登録データ貼付!V35="","",RIGHT(JAAF登録データ貼付!V35,1))</f>
        <v/>
      </c>
      <c r="H35" s="4" t="str">
        <f>IF(JAAF登録データ貼付!K35="","",LEFT(JAAF登録データ貼付!K35,1))</f>
        <v/>
      </c>
      <c r="I35" s="80" t="str">
        <f>IF(JAAF登録データ貼付!S35="","",JAAF登録データ貼付!S35)</f>
        <v/>
      </c>
      <c r="J35" s="5" t="str">
        <f>IF(JAAF登録データ貼付!B35="","",JAAF登録データ貼付!B35)</f>
        <v/>
      </c>
      <c r="M35" t="str">
        <f>IF(JAAF登録データ貼付!C35="","",JAAF登録データ貼付!C35&amp;"　"&amp;JAAF登録データ貼付!D35)</f>
        <v/>
      </c>
      <c r="N35" t="str">
        <f>IF(JAAF登録データ貼付!F35="","",ASC(JAAF登録データ貼付!F35&amp;"　"&amp;JAAF登録データ貼付!G35))</f>
        <v/>
      </c>
      <c r="O35" t="str">
        <f>IF(JAAF登録データ貼付!H35="","",JAAF登録データ貼付!H35&amp;" "&amp;JAAF登録データ貼付!I35)</f>
        <v/>
      </c>
    </row>
    <row r="36" spans="1:15" ht="17.25" customHeight="1" x14ac:dyDescent="0.55000000000000004">
      <c r="A36" s="5">
        <v>35</v>
      </c>
      <c r="B36" s="4" t="str">
        <f>IF(JAAF登録データ貼付!A36="","",A36)</f>
        <v/>
      </c>
      <c r="C36" s="4" t="str">
        <f>IF(JAAF登録データ貼付!E36="","",JAAF登録データ貼付!E36)</f>
        <v/>
      </c>
      <c r="D36" s="6" t="str">
        <f t="shared" si="0"/>
        <v/>
      </c>
      <c r="E36" s="7" t="str">
        <f t="shared" si="1"/>
        <v/>
      </c>
      <c r="F36" s="7" t="str">
        <f t="shared" si="2"/>
        <v/>
      </c>
      <c r="G36" s="4" t="str">
        <f>IF(JAAF登録データ貼付!V36="","",RIGHT(JAAF登録データ貼付!V36,1))</f>
        <v/>
      </c>
      <c r="H36" s="4" t="str">
        <f>IF(JAAF登録データ貼付!K36="","",LEFT(JAAF登録データ貼付!K36,1))</f>
        <v/>
      </c>
      <c r="I36" s="80" t="str">
        <f>IF(JAAF登録データ貼付!S36="","",JAAF登録データ貼付!S36)</f>
        <v/>
      </c>
      <c r="J36" s="5" t="str">
        <f>IF(JAAF登録データ貼付!B36="","",JAAF登録データ貼付!B36)</f>
        <v/>
      </c>
      <c r="M36" t="str">
        <f>IF(JAAF登録データ貼付!C36="","",JAAF登録データ貼付!C36&amp;"　"&amp;JAAF登録データ貼付!D36)</f>
        <v/>
      </c>
      <c r="N36" t="str">
        <f>IF(JAAF登録データ貼付!F36="","",ASC(JAAF登録データ貼付!F36&amp;"　"&amp;JAAF登録データ貼付!G36))</f>
        <v/>
      </c>
      <c r="O36" t="str">
        <f>IF(JAAF登録データ貼付!H36="","",JAAF登録データ貼付!H36&amp;" "&amp;JAAF登録データ貼付!I36)</f>
        <v/>
      </c>
    </row>
    <row r="37" spans="1:15" ht="17.25" customHeight="1" x14ac:dyDescent="0.55000000000000004">
      <c r="A37" s="5">
        <v>36</v>
      </c>
      <c r="B37" s="4" t="str">
        <f>IF(JAAF登録データ貼付!A37="","",A37)</f>
        <v/>
      </c>
      <c r="C37" s="4" t="str">
        <f>IF(JAAF登録データ貼付!E37="","",JAAF登録データ貼付!E37)</f>
        <v/>
      </c>
      <c r="D37" s="6" t="str">
        <f t="shared" si="0"/>
        <v/>
      </c>
      <c r="E37" s="7" t="str">
        <f t="shared" si="1"/>
        <v/>
      </c>
      <c r="F37" s="7" t="str">
        <f t="shared" si="2"/>
        <v/>
      </c>
      <c r="G37" s="4" t="str">
        <f>IF(JAAF登録データ貼付!V37="","",RIGHT(JAAF登録データ貼付!V37,1))</f>
        <v/>
      </c>
      <c r="H37" s="4" t="str">
        <f>IF(JAAF登録データ貼付!K37="","",LEFT(JAAF登録データ貼付!K37,1))</f>
        <v/>
      </c>
      <c r="I37" s="80" t="str">
        <f>IF(JAAF登録データ貼付!S37="","",JAAF登録データ貼付!S37)</f>
        <v/>
      </c>
      <c r="J37" s="5" t="str">
        <f>IF(JAAF登録データ貼付!B37="","",JAAF登録データ貼付!B37)</f>
        <v/>
      </c>
      <c r="M37" t="str">
        <f>IF(JAAF登録データ貼付!C37="","",JAAF登録データ貼付!C37&amp;"　"&amp;JAAF登録データ貼付!D37)</f>
        <v/>
      </c>
      <c r="N37" t="str">
        <f>IF(JAAF登録データ貼付!F37="","",ASC(JAAF登録データ貼付!F37&amp;"　"&amp;JAAF登録データ貼付!G37))</f>
        <v/>
      </c>
      <c r="O37" t="str">
        <f>IF(JAAF登録データ貼付!H37="","",JAAF登録データ貼付!H37&amp;" "&amp;JAAF登録データ貼付!I37)</f>
        <v/>
      </c>
    </row>
    <row r="38" spans="1:15" ht="17.25" customHeight="1" x14ac:dyDescent="0.55000000000000004">
      <c r="A38" s="5">
        <v>37</v>
      </c>
      <c r="B38" s="4" t="str">
        <f>IF(JAAF登録データ貼付!A38="","",A38)</f>
        <v/>
      </c>
      <c r="C38" s="4" t="str">
        <f>IF(JAAF登録データ貼付!E38="","",JAAF登録データ貼付!E38)</f>
        <v/>
      </c>
      <c r="D38" s="6" t="str">
        <f t="shared" si="0"/>
        <v/>
      </c>
      <c r="E38" s="7" t="str">
        <f t="shared" si="1"/>
        <v/>
      </c>
      <c r="F38" s="7" t="str">
        <f t="shared" si="2"/>
        <v/>
      </c>
      <c r="G38" s="4" t="str">
        <f>IF(JAAF登録データ貼付!V38="","",RIGHT(JAAF登録データ貼付!V38,1))</f>
        <v/>
      </c>
      <c r="H38" s="4" t="str">
        <f>IF(JAAF登録データ貼付!K38="","",LEFT(JAAF登録データ貼付!K38,1))</f>
        <v/>
      </c>
      <c r="I38" s="80" t="str">
        <f>IF(JAAF登録データ貼付!S38="","",JAAF登録データ貼付!S38)</f>
        <v/>
      </c>
      <c r="J38" s="5" t="str">
        <f>IF(JAAF登録データ貼付!B38="","",JAAF登録データ貼付!B38)</f>
        <v/>
      </c>
      <c r="M38" t="str">
        <f>IF(JAAF登録データ貼付!C38="","",JAAF登録データ貼付!C38&amp;"　"&amp;JAAF登録データ貼付!D38)</f>
        <v/>
      </c>
      <c r="N38" t="str">
        <f>IF(JAAF登録データ貼付!F38="","",ASC(JAAF登録データ貼付!F38&amp;"　"&amp;JAAF登録データ貼付!G38))</f>
        <v/>
      </c>
      <c r="O38" t="str">
        <f>IF(JAAF登録データ貼付!H38="","",JAAF登録データ貼付!H38&amp;" "&amp;JAAF登録データ貼付!I38)</f>
        <v/>
      </c>
    </row>
    <row r="39" spans="1:15" ht="17.25" customHeight="1" x14ac:dyDescent="0.55000000000000004">
      <c r="A39" s="5">
        <v>38</v>
      </c>
      <c r="B39" s="4" t="str">
        <f>IF(JAAF登録データ貼付!A39="","",A39)</f>
        <v/>
      </c>
      <c r="C39" s="4" t="str">
        <f>IF(JAAF登録データ貼付!E39="","",JAAF登録データ貼付!E39)</f>
        <v/>
      </c>
      <c r="D39" s="6" t="str">
        <f t="shared" si="0"/>
        <v/>
      </c>
      <c r="E39" s="7" t="str">
        <f t="shared" si="1"/>
        <v/>
      </c>
      <c r="F39" s="7" t="str">
        <f t="shared" si="2"/>
        <v/>
      </c>
      <c r="G39" s="4" t="str">
        <f>IF(JAAF登録データ貼付!V39="","",RIGHT(JAAF登録データ貼付!V39,1))</f>
        <v/>
      </c>
      <c r="H39" s="4" t="str">
        <f>IF(JAAF登録データ貼付!K39="","",LEFT(JAAF登録データ貼付!K39,1))</f>
        <v/>
      </c>
      <c r="I39" s="80" t="str">
        <f>IF(JAAF登録データ貼付!S39="","",JAAF登録データ貼付!S39)</f>
        <v/>
      </c>
      <c r="J39" s="5" t="str">
        <f>IF(JAAF登録データ貼付!B39="","",JAAF登録データ貼付!B39)</f>
        <v/>
      </c>
      <c r="M39" t="str">
        <f>IF(JAAF登録データ貼付!C39="","",JAAF登録データ貼付!C39&amp;"　"&amp;JAAF登録データ貼付!D39)</f>
        <v/>
      </c>
      <c r="N39" t="str">
        <f>IF(JAAF登録データ貼付!F39="","",ASC(JAAF登録データ貼付!F39&amp;"　"&amp;JAAF登録データ貼付!G39))</f>
        <v/>
      </c>
      <c r="O39" t="str">
        <f>IF(JAAF登録データ貼付!H39="","",JAAF登録データ貼付!H39&amp;" "&amp;JAAF登録データ貼付!I39)</f>
        <v/>
      </c>
    </row>
    <row r="40" spans="1:15" ht="17.25" customHeight="1" x14ac:dyDescent="0.55000000000000004">
      <c r="A40" s="5">
        <v>39</v>
      </c>
      <c r="B40" s="4" t="str">
        <f>IF(JAAF登録データ貼付!A40="","",A40)</f>
        <v/>
      </c>
      <c r="C40" s="4" t="str">
        <f>IF(JAAF登録データ貼付!E40="","",JAAF登録データ貼付!E40)</f>
        <v/>
      </c>
      <c r="D40" s="6" t="str">
        <f t="shared" si="0"/>
        <v/>
      </c>
      <c r="E40" s="7" t="str">
        <f t="shared" si="1"/>
        <v/>
      </c>
      <c r="F40" s="7" t="str">
        <f t="shared" si="2"/>
        <v/>
      </c>
      <c r="G40" s="4" t="str">
        <f>IF(JAAF登録データ貼付!V40="","",RIGHT(JAAF登録データ貼付!V40,1))</f>
        <v/>
      </c>
      <c r="H40" s="4" t="str">
        <f>IF(JAAF登録データ貼付!K40="","",LEFT(JAAF登録データ貼付!K40,1))</f>
        <v/>
      </c>
      <c r="I40" s="80" t="str">
        <f>IF(JAAF登録データ貼付!S40="","",JAAF登録データ貼付!S40)</f>
        <v/>
      </c>
      <c r="J40" s="5" t="str">
        <f>IF(JAAF登録データ貼付!B40="","",JAAF登録データ貼付!B40)</f>
        <v/>
      </c>
      <c r="M40" t="str">
        <f>IF(JAAF登録データ貼付!C40="","",JAAF登録データ貼付!C40&amp;"　"&amp;JAAF登録データ貼付!D40)</f>
        <v/>
      </c>
      <c r="N40" t="str">
        <f>IF(JAAF登録データ貼付!F40="","",ASC(JAAF登録データ貼付!F40&amp;"　"&amp;JAAF登録データ貼付!G40))</f>
        <v/>
      </c>
      <c r="O40" t="str">
        <f>IF(JAAF登録データ貼付!H40="","",JAAF登録データ貼付!H40&amp;" "&amp;JAAF登録データ貼付!I40)</f>
        <v/>
      </c>
    </row>
    <row r="41" spans="1:15" ht="17.25" customHeight="1" x14ac:dyDescent="0.55000000000000004">
      <c r="A41" s="5">
        <v>40</v>
      </c>
      <c r="B41" s="4" t="str">
        <f>IF(JAAF登録データ貼付!A41="","",A41)</f>
        <v/>
      </c>
      <c r="C41" s="4" t="str">
        <f>IF(JAAF登録データ貼付!E41="","",JAAF登録データ貼付!E41)</f>
        <v/>
      </c>
      <c r="D41" s="6" t="str">
        <f t="shared" si="0"/>
        <v/>
      </c>
      <c r="E41" s="7" t="str">
        <f t="shared" si="1"/>
        <v/>
      </c>
      <c r="F41" s="7" t="str">
        <f t="shared" si="2"/>
        <v/>
      </c>
      <c r="G41" s="4" t="str">
        <f>IF(JAAF登録データ貼付!V41="","",RIGHT(JAAF登録データ貼付!V41,1))</f>
        <v/>
      </c>
      <c r="H41" s="4" t="str">
        <f>IF(JAAF登録データ貼付!K41="","",LEFT(JAAF登録データ貼付!K41,1))</f>
        <v/>
      </c>
      <c r="I41" s="80" t="str">
        <f>IF(JAAF登録データ貼付!S41="","",JAAF登録データ貼付!S41)</f>
        <v/>
      </c>
      <c r="J41" s="5" t="str">
        <f>IF(JAAF登録データ貼付!B41="","",JAAF登録データ貼付!B41)</f>
        <v/>
      </c>
      <c r="K41" t="s">
        <v>118</v>
      </c>
      <c r="M41" t="str">
        <f>IF(JAAF登録データ貼付!C41="","",JAAF登録データ貼付!C41&amp;"　"&amp;JAAF登録データ貼付!D41)</f>
        <v/>
      </c>
      <c r="N41" t="str">
        <f>IF(JAAF登録データ貼付!F41="","",ASC(JAAF登録データ貼付!F41&amp;"　"&amp;JAAF登録データ貼付!G41))</f>
        <v/>
      </c>
      <c r="O41" t="str">
        <f>IF(JAAF登録データ貼付!H41="","",JAAF登録データ貼付!H41&amp;" "&amp;JAAF登録データ貼付!I41)</f>
        <v/>
      </c>
    </row>
    <row r="42" spans="1:15" ht="17.25" customHeight="1" x14ac:dyDescent="0.55000000000000004">
      <c r="A42" s="5">
        <v>41</v>
      </c>
      <c r="B42" s="4" t="str">
        <f>IF(JAAF登録データ貼付!A42="","",A42)</f>
        <v/>
      </c>
      <c r="C42" s="4" t="str">
        <f>IF(JAAF登録データ貼付!E42="","",JAAF登録データ貼付!E42)</f>
        <v/>
      </c>
      <c r="D42" s="6" t="str">
        <f t="shared" si="0"/>
        <v/>
      </c>
      <c r="E42" s="7" t="str">
        <f t="shared" si="1"/>
        <v/>
      </c>
      <c r="F42" s="7" t="str">
        <f t="shared" si="2"/>
        <v/>
      </c>
      <c r="G42" s="4" t="str">
        <f>IF(JAAF登録データ貼付!V42="","",RIGHT(JAAF登録データ貼付!V42,1))</f>
        <v/>
      </c>
      <c r="H42" s="4" t="str">
        <f>IF(JAAF登録データ貼付!K42="","",LEFT(JAAF登録データ貼付!K42,1))</f>
        <v/>
      </c>
      <c r="I42" s="80" t="str">
        <f>IF(JAAF登録データ貼付!S42="","",JAAF登録データ貼付!S42)</f>
        <v/>
      </c>
      <c r="J42" s="5" t="str">
        <f>IF(JAAF登録データ貼付!B42="","",JAAF登録データ貼付!B42)</f>
        <v/>
      </c>
      <c r="M42" t="str">
        <f>IF(JAAF登録データ貼付!C42="","",JAAF登録データ貼付!C42&amp;"　"&amp;JAAF登録データ貼付!D42)</f>
        <v/>
      </c>
      <c r="N42" t="str">
        <f>IF(JAAF登録データ貼付!F42="","",ASC(JAAF登録データ貼付!F42&amp;"　"&amp;JAAF登録データ貼付!G42))</f>
        <v/>
      </c>
      <c r="O42" t="str">
        <f>IF(JAAF登録データ貼付!H42="","",JAAF登録データ貼付!H42&amp;" "&amp;JAAF登録データ貼付!I42)</f>
        <v/>
      </c>
    </row>
    <row r="43" spans="1:15" ht="17.25" customHeight="1" x14ac:dyDescent="0.55000000000000004">
      <c r="A43" s="5">
        <v>42</v>
      </c>
      <c r="B43" s="4" t="str">
        <f>IF(JAAF登録データ貼付!A43="","",A43)</f>
        <v/>
      </c>
      <c r="C43" s="4" t="str">
        <f>IF(JAAF登録データ貼付!E43="","",JAAF登録データ貼付!E43)</f>
        <v/>
      </c>
      <c r="D43" s="6" t="str">
        <f t="shared" si="0"/>
        <v/>
      </c>
      <c r="E43" s="7" t="str">
        <f t="shared" si="1"/>
        <v/>
      </c>
      <c r="F43" s="7" t="str">
        <f t="shared" si="2"/>
        <v/>
      </c>
      <c r="G43" s="4" t="str">
        <f>IF(JAAF登録データ貼付!V43="","",RIGHT(JAAF登録データ貼付!V43,1))</f>
        <v/>
      </c>
      <c r="H43" s="4" t="str">
        <f>IF(JAAF登録データ貼付!K43="","",LEFT(JAAF登録データ貼付!K43,1))</f>
        <v/>
      </c>
      <c r="I43" s="80" t="str">
        <f>IF(JAAF登録データ貼付!S43="","",JAAF登録データ貼付!S43)</f>
        <v/>
      </c>
      <c r="J43" s="5" t="str">
        <f>IF(JAAF登録データ貼付!B43="","",JAAF登録データ貼付!B43)</f>
        <v/>
      </c>
      <c r="M43" t="str">
        <f>IF(JAAF登録データ貼付!C43="","",JAAF登録データ貼付!C43&amp;"　"&amp;JAAF登録データ貼付!D43)</f>
        <v/>
      </c>
      <c r="N43" t="str">
        <f>IF(JAAF登録データ貼付!F43="","",ASC(JAAF登録データ貼付!F43&amp;"　"&amp;JAAF登録データ貼付!G43))</f>
        <v/>
      </c>
      <c r="O43" t="str">
        <f>IF(JAAF登録データ貼付!H43="","",JAAF登録データ貼付!H43&amp;" "&amp;JAAF登録データ貼付!I43)</f>
        <v/>
      </c>
    </row>
    <row r="44" spans="1:15" ht="17.25" customHeight="1" x14ac:dyDescent="0.55000000000000004">
      <c r="A44" s="5">
        <v>43</v>
      </c>
      <c r="B44" s="4" t="str">
        <f>IF(JAAF登録データ貼付!A44="","",A44)</f>
        <v/>
      </c>
      <c r="C44" s="4" t="str">
        <f>IF(JAAF登録データ貼付!E44="","",JAAF登録データ貼付!E44)</f>
        <v/>
      </c>
      <c r="D44" s="6" t="str">
        <f t="shared" si="0"/>
        <v/>
      </c>
      <c r="E44" s="7" t="str">
        <f t="shared" si="1"/>
        <v/>
      </c>
      <c r="F44" s="7" t="str">
        <f t="shared" si="2"/>
        <v/>
      </c>
      <c r="G44" s="4" t="str">
        <f>IF(JAAF登録データ貼付!V44="","",RIGHT(JAAF登録データ貼付!V44,1))</f>
        <v/>
      </c>
      <c r="H44" s="4" t="str">
        <f>IF(JAAF登録データ貼付!K44="","",LEFT(JAAF登録データ貼付!K44,1))</f>
        <v/>
      </c>
      <c r="I44" s="80" t="str">
        <f>IF(JAAF登録データ貼付!S44="","",JAAF登録データ貼付!S44)</f>
        <v/>
      </c>
      <c r="J44" s="5" t="str">
        <f>IF(JAAF登録データ貼付!B44="","",JAAF登録データ貼付!B44)</f>
        <v/>
      </c>
      <c r="M44" t="str">
        <f>IF(JAAF登録データ貼付!C44="","",JAAF登録データ貼付!C44&amp;"　"&amp;JAAF登録データ貼付!D44)</f>
        <v/>
      </c>
      <c r="N44" t="str">
        <f>IF(JAAF登録データ貼付!F44="","",ASC(JAAF登録データ貼付!F44&amp;"　"&amp;JAAF登録データ貼付!G44))</f>
        <v/>
      </c>
      <c r="O44" t="str">
        <f>IF(JAAF登録データ貼付!H44="","",JAAF登録データ貼付!H44&amp;" "&amp;JAAF登録データ貼付!I44)</f>
        <v/>
      </c>
    </row>
    <row r="45" spans="1:15" ht="17.25" customHeight="1" x14ac:dyDescent="0.55000000000000004">
      <c r="A45" s="5">
        <v>44</v>
      </c>
      <c r="B45" s="4" t="str">
        <f>IF(JAAF登録データ貼付!A45="","",A45)</f>
        <v/>
      </c>
      <c r="C45" s="4" t="str">
        <f>IF(JAAF登録データ貼付!E45="","",JAAF登録データ貼付!E45)</f>
        <v/>
      </c>
      <c r="D45" s="6" t="str">
        <f t="shared" si="0"/>
        <v/>
      </c>
      <c r="E45" s="7" t="str">
        <f t="shared" si="1"/>
        <v/>
      </c>
      <c r="F45" s="7" t="str">
        <f t="shared" si="2"/>
        <v/>
      </c>
      <c r="G45" s="4" t="str">
        <f>IF(JAAF登録データ貼付!V45="","",RIGHT(JAAF登録データ貼付!V45,1))</f>
        <v/>
      </c>
      <c r="H45" s="4" t="str">
        <f>IF(JAAF登録データ貼付!K45="","",LEFT(JAAF登録データ貼付!K45,1))</f>
        <v/>
      </c>
      <c r="I45" s="80" t="str">
        <f>IF(JAAF登録データ貼付!S45="","",JAAF登録データ貼付!S45)</f>
        <v/>
      </c>
      <c r="J45" s="5" t="str">
        <f>IF(JAAF登録データ貼付!B45="","",JAAF登録データ貼付!B45)</f>
        <v/>
      </c>
      <c r="M45" t="str">
        <f>IF(JAAF登録データ貼付!C45="","",JAAF登録データ貼付!C45&amp;"　"&amp;JAAF登録データ貼付!D45)</f>
        <v/>
      </c>
      <c r="N45" t="str">
        <f>IF(JAAF登録データ貼付!F45="","",ASC(JAAF登録データ貼付!F45&amp;"　"&amp;JAAF登録データ貼付!G45))</f>
        <v/>
      </c>
      <c r="O45" t="str">
        <f>IF(JAAF登録データ貼付!H45="","",JAAF登録データ貼付!H45&amp;" "&amp;JAAF登録データ貼付!I45)</f>
        <v/>
      </c>
    </row>
    <row r="46" spans="1:15" ht="17.25" customHeight="1" x14ac:dyDescent="0.55000000000000004">
      <c r="A46" s="5">
        <v>45</v>
      </c>
      <c r="B46" s="4" t="str">
        <f>IF(JAAF登録データ貼付!A46="","",A46)</f>
        <v/>
      </c>
      <c r="C46" s="4" t="str">
        <f>IF(JAAF登録データ貼付!E46="","",JAAF登録データ貼付!E46)</f>
        <v/>
      </c>
      <c r="D46" s="6" t="str">
        <f t="shared" si="0"/>
        <v/>
      </c>
      <c r="E46" s="7" t="str">
        <f t="shared" si="1"/>
        <v/>
      </c>
      <c r="F46" s="7" t="str">
        <f t="shared" si="2"/>
        <v/>
      </c>
      <c r="G46" s="4" t="str">
        <f>IF(JAAF登録データ貼付!V46="","",RIGHT(JAAF登録データ貼付!V46,1))</f>
        <v/>
      </c>
      <c r="H46" s="4" t="str">
        <f>IF(JAAF登録データ貼付!K46="","",LEFT(JAAF登録データ貼付!K46,1))</f>
        <v/>
      </c>
      <c r="I46" s="80" t="str">
        <f>IF(JAAF登録データ貼付!S46="","",JAAF登録データ貼付!S46)</f>
        <v/>
      </c>
      <c r="J46" s="5" t="str">
        <f>IF(JAAF登録データ貼付!B46="","",JAAF登録データ貼付!B46)</f>
        <v/>
      </c>
      <c r="M46" t="str">
        <f>IF(JAAF登録データ貼付!C46="","",JAAF登録データ貼付!C46&amp;"　"&amp;JAAF登録データ貼付!D46)</f>
        <v/>
      </c>
      <c r="N46" t="str">
        <f>IF(JAAF登録データ貼付!F46="","",ASC(JAAF登録データ貼付!F46&amp;"　"&amp;JAAF登録データ貼付!G46))</f>
        <v/>
      </c>
      <c r="O46" t="str">
        <f>IF(JAAF登録データ貼付!H46="","",JAAF登録データ貼付!H46&amp;" "&amp;JAAF登録データ貼付!I46)</f>
        <v/>
      </c>
    </row>
    <row r="47" spans="1:15" ht="17.25" customHeight="1" x14ac:dyDescent="0.55000000000000004">
      <c r="A47" s="5">
        <v>46</v>
      </c>
      <c r="B47" s="4" t="str">
        <f>IF(JAAF登録データ貼付!A47="","",A47)</f>
        <v/>
      </c>
      <c r="C47" s="4" t="str">
        <f>IF(JAAF登録データ貼付!E47="","",JAAF登録データ貼付!E47)</f>
        <v/>
      </c>
      <c r="D47" s="6" t="str">
        <f t="shared" si="0"/>
        <v/>
      </c>
      <c r="E47" s="7" t="str">
        <f t="shared" si="1"/>
        <v/>
      </c>
      <c r="F47" s="7" t="str">
        <f t="shared" si="2"/>
        <v/>
      </c>
      <c r="G47" s="4" t="str">
        <f>IF(JAAF登録データ貼付!V47="","",RIGHT(JAAF登録データ貼付!V47,1))</f>
        <v/>
      </c>
      <c r="H47" s="4" t="str">
        <f>IF(JAAF登録データ貼付!K47="","",LEFT(JAAF登録データ貼付!K47,1))</f>
        <v/>
      </c>
      <c r="I47" s="80" t="str">
        <f>IF(JAAF登録データ貼付!S47="","",JAAF登録データ貼付!S47)</f>
        <v/>
      </c>
      <c r="J47" s="5" t="str">
        <f>IF(JAAF登録データ貼付!B47="","",JAAF登録データ貼付!B47)</f>
        <v/>
      </c>
      <c r="M47" t="str">
        <f>IF(JAAF登録データ貼付!C47="","",JAAF登録データ貼付!C47&amp;"　"&amp;JAAF登録データ貼付!D47)</f>
        <v/>
      </c>
      <c r="N47" t="str">
        <f>IF(JAAF登録データ貼付!F47="","",ASC(JAAF登録データ貼付!F47&amp;"　"&amp;JAAF登録データ貼付!G47))</f>
        <v/>
      </c>
      <c r="O47" t="str">
        <f>IF(JAAF登録データ貼付!H47="","",JAAF登録データ貼付!H47&amp;" "&amp;JAAF登録データ貼付!I47)</f>
        <v/>
      </c>
    </row>
    <row r="48" spans="1:15" ht="17.25" customHeight="1" x14ac:dyDescent="0.55000000000000004">
      <c r="A48" s="5">
        <v>47</v>
      </c>
      <c r="B48" s="4" t="str">
        <f>IF(JAAF登録データ貼付!A48="","",A48)</f>
        <v/>
      </c>
      <c r="C48" s="4" t="str">
        <f>IF(JAAF登録データ貼付!E48="","",JAAF登録データ貼付!E48)</f>
        <v/>
      </c>
      <c r="D48" s="6" t="str">
        <f t="shared" si="0"/>
        <v/>
      </c>
      <c r="E48" s="7" t="str">
        <f t="shared" si="1"/>
        <v/>
      </c>
      <c r="F48" s="7" t="str">
        <f t="shared" si="2"/>
        <v/>
      </c>
      <c r="G48" s="4" t="str">
        <f>IF(JAAF登録データ貼付!V48="","",RIGHT(JAAF登録データ貼付!V48,1))</f>
        <v/>
      </c>
      <c r="H48" s="4" t="str">
        <f>IF(JAAF登録データ貼付!K48="","",LEFT(JAAF登録データ貼付!K48,1))</f>
        <v/>
      </c>
      <c r="I48" s="80" t="str">
        <f>IF(JAAF登録データ貼付!S48="","",JAAF登録データ貼付!S48)</f>
        <v/>
      </c>
      <c r="J48" s="5" t="str">
        <f>IF(JAAF登録データ貼付!B48="","",JAAF登録データ貼付!B48)</f>
        <v/>
      </c>
      <c r="M48" t="str">
        <f>IF(JAAF登録データ貼付!C48="","",JAAF登録データ貼付!C48&amp;"　"&amp;JAAF登録データ貼付!D48)</f>
        <v/>
      </c>
      <c r="N48" t="str">
        <f>IF(JAAF登録データ貼付!F48="","",ASC(JAAF登録データ貼付!F48&amp;"　"&amp;JAAF登録データ貼付!G48))</f>
        <v/>
      </c>
      <c r="O48" t="str">
        <f>IF(JAAF登録データ貼付!H48="","",JAAF登録データ貼付!H48&amp;" "&amp;JAAF登録データ貼付!I48)</f>
        <v/>
      </c>
    </row>
    <row r="49" spans="1:15" ht="17.25" customHeight="1" x14ac:dyDescent="0.55000000000000004">
      <c r="A49" s="5">
        <v>48</v>
      </c>
      <c r="B49" s="4" t="str">
        <f>IF(JAAF登録データ貼付!A49="","",A49)</f>
        <v/>
      </c>
      <c r="C49" s="4" t="str">
        <f>IF(JAAF登録データ貼付!E49="","",JAAF登録データ貼付!E49)</f>
        <v/>
      </c>
      <c r="D49" s="6" t="str">
        <f t="shared" si="0"/>
        <v/>
      </c>
      <c r="E49" s="7" t="str">
        <f t="shared" si="1"/>
        <v/>
      </c>
      <c r="F49" s="7" t="str">
        <f t="shared" si="2"/>
        <v/>
      </c>
      <c r="G49" s="4" t="str">
        <f>IF(JAAF登録データ貼付!V49="","",RIGHT(JAAF登録データ貼付!V49,1))</f>
        <v/>
      </c>
      <c r="H49" s="4" t="str">
        <f>IF(JAAF登録データ貼付!K49="","",LEFT(JAAF登録データ貼付!K49,1))</f>
        <v/>
      </c>
      <c r="I49" s="80" t="str">
        <f>IF(JAAF登録データ貼付!S49="","",JAAF登録データ貼付!S49)</f>
        <v/>
      </c>
      <c r="J49" s="5" t="str">
        <f>IF(JAAF登録データ貼付!B49="","",JAAF登録データ貼付!B49)</f>
        <v/>
      </c>
      <c r="M49" t="str">
        <f>IF(JAAF登録データ貼付!C49="","",JAAF登録データ貼付!C49&amp;"　"&amp;JAAF登録データ貼付!D49)</f>
        <v/>
      </c>
      <c r="N49" t="str">
        <f>IF(JAAF登録データ貼付!F49="","",ASC(JAAF登録データ貼付!F49&amp;"　"&amp;JAAF登録データ貼付!G49))</f>
        <v/>
      </c>
      <c r="O49" t="str">
        <f>IF(JAAF登録データ貼付!H49="","",JAAF登録データ貼付!H49&amp;" "&amp;JAAF登録データ貼付!I49)</f>
        <v/>
      </c>
    </row>
    <row r="50" spans="1:15" ht="17.25" customHeight="1" x14ac:dyDescent="0.55000000000000004">
      <c r="A50" s="5">
        <v>49</v>
      </c>
      <c r="B50" s="4" t="str">
        <f>IF(JAAF登録データ貼付!A50="","",A50)</f>
        <v/>
      </c>
      <c r="C50" s="4" t="str">
        <f>IF(JAAF登録データ貼付!E50="","",JAAF登録データ貼付!E50)</f>
        <v/>
      </c>
      <c r="D50" s="6" t="str">
        <f t="shared" si="0"/>
        <v/>
      </c>
      <c r="E50" s="7" t="str">
        <f t="shared" si="1"/>
        <v/>
      </c>
      <c r="F50" s="7" t="str">
        <f t="shared" si="2"/>
        <v/>
      </c>
      <c r="G50" s="4" t="str">
        <f>IF(JAAF登録データ貼付!V50="","",RIGHT(JAAF登録データ貼付!V50,1))</f>
        <v/>
      </c>
      <c r="H50" s="4" t="str">
        <f>IF(JAAF登録データ貼付!K50="","",LEFT(JAAF登録データ貼付!K50,1))</f>
        <v/>
      </c>
      <c r="I50" s="80" t="str">
        <f>IF(JAAF登録データ貼付!S50="","",JAAF登録データ貼付!S50)</f>
        <v/>
      </c>
      <c r="J50" s="5" t="str">
        <f>IF(JAAF登録データ貼付!B50="","",JAAF登録データ貼付!B50)</f>
        <v/>
      </c>
      <c r="M50" t="str">
        <f>IF(JAAF登録データ貼付!C50="","",JAAF登録データ貼付!C50&amp;"　"&amp;JAAF登録データ貼付!D50)</f>
        <v/>
      </c>
      <c r="N50" t="str">
        <f>IF(JAAF登録データ貼付!F50="","",ASC(JAAF登録データ貼付!F50&amp;"　"&amp;JAAF登録データ貼付!G50))</f>
        <v/>
      </c>
      <c r="O50" t="str">
        <f>IF(JAAF登録データ貼付!H50="","",JAAF登録データ貼付!H50&amp;" "&amp;JAAF登録データ貼付!I50)</f>
        <v/>
      </c>
    </row>
    <row r="51" spans="1:15" ht="17.25" customHeight="1" x14ac:dyDescent="0.55000000000000004">
      <c r="A51" s="5">
        <v>50</v>
      </c>
      <c r="B51" s="4" t="str">
        <f>IF(JAAF登録データ貼付!A51="","",A51)</f>
        <v/>
      </c>
      <c r="C51" s="4" t="str">
        <f>IF(JAAF登録データ貼付!E51="","",JAAF登録データ貼付!E51)</f>
        <v/>
      </c>
      <c r="D51" s="6" t="str">
        <f t="shared" si="0"/>
        <v/>
      </c>
      <c r="E51" s="7" t="str">
        <f t="shared" si="1"/>
        <v/>
      </c>
      <c r="F51" s="7" t="str">
        <f t="shared" si="2"/>
        <v/>
      </c>
      <c r="G51" s="4" t="str">
        <f>IF(JAAF登録データ貼付!V51="","",RIGHT(JAAF登録データ貼付!V51,1))</f>
        <v/>
      </c>
      <c r="H51" s="4" t="str">
        <f>IF(JAAF登録データ貼付!K51="","",LEFT(JAAF登録データ貼付!K51,1))</f>
        <v/>
      </c>
      <c r="I51" s="80" t="str">
        <f>IF(JAAF登録データ貼付!S51="","",JAAF登録データ貼付!S51)</f>
        <v/>
      </c>
      <c r="J51" s="5" t="str">
        <f>IF(JAAF登録データ貼付!B51="","",JAAF登録データ貼付!B51)</f>
        <v/>
      </c>
      <c r="M51" t="str">
        <f>IF(JAAF登録データ貼付!C51="","",JAAF登録データ貼付!C51&amp;"　"&amp;JAAF登録データ貼付!D51)</f>
        <v/>
      </c>
      <c r="N51" t="str">
        <f>IF(JAAF登録データ貼付!F51="","",ASC(JAAF登録データ貼付!F51&amp;"　"&amp;JAAF登録データ貼付!G51))</f>
        <v/>
      </c>
      <c r="O51" t="str">
        <f>IF(JAAF登録データ貼付!H51="","",JAAF登録データ貼付!H51&amp;" "&amp;JAAF登録データ貼付!I51)</f>
        <v/>
      </c>
    </row>
    <row r="52" spans="1:15" ht="17.25" customHeight="1" x14ac:dyDescent="0.55000000000000004">
      <c r="A52" s="5">
        <v>51</v>
      </c>
      <c r="B52" s="4" t="str">
        <f>IF(JAAF登録データ貼付!A52="","",A52)</f>
        <v/>
      </c>
      <c r="C52" s="4" t="str">
        <f>IF(JAAF登録データ貼付!E52="","",JAAF登録データ貼付!E52)</f>
        <v/>
      </c>
      <c r="D52" s="6" t="str">
        <f t="shared" si="0"/>
        <v/>
      </c>
      <c r="E52" s="7" t="str">
        <f t="shared" si="1"/>
        <v/>
      </c>
      <c r="F52" s="7" t="str">
        <f t="shared" si="2"/>
        <v/>
      </c>
      <c r="G52" s="4" t="str">
        <f>IF(JAAF登録データ貼付!V52="","",RIGHT(JAAF登録データ貼付!V52,1))</f>
        <v/>
      </c>
      <c r="H52" s="4" t="str">
        <f>IF(JAAF登録データ貼付!K52="","",LEFT(JAAF登録データ貼付!K52,1))</f>
        <v/>
      </c>
      <c r="I52" s="80" t="str">
        <f>IF(JAAF登録データ貼付!S52="","",JAAF登録データ貼付!S52)</f>
        <v/>
      </c>
      <c r="J52" s="5" t="str">
        <f>IF(JAAF登録データ貼付!B52="","",JAAF登録データ貼付!B52)</f>
        <v/>
      </c>
      <c r="M52" t="str">
        <f>IF(JAAF登録データ貼付!C52="","",JAAF登録データ貼付!C52&amp;"　"&amp;JAAF登録データ貼付!D52)</f>
        <v/>
      </c>
      <c r="N52" t="str">
        <f>IF(JAAF登録データ貼付!F52="","",ASC(JAAF登録データ貼付!F52&amp;"　"&amp;JAAF登録データ貼付!G52))</f>
        <v/>
      </c>
      <c r="O52" t="str">
        <f>IF(JAAF登録データ貼付!H52="","",JAAF登録データ貼付!H52&amp;" "&amp;JAAF登録データ貼付!I52)</f>
        <v/>
      </c>
    </row>
    <row r="53" spans="1:15" ht="17.25" customHeight="1" x14ac:dyDescent="0.55000000000000004">
      <c r="A53" s="5">
        <v>52</v>
      </c>
      <c r="B53" s="4" t="str">
        <f>IF(JAAF登録データ貼付!A53="","",A53)</f>
        <v/>
      </c>
      <c r="C53" s="4" t="str">
        <f>IF(JAAF登録データ貼付!E53="","",JAAF登録データ貼付!E53)</f>
        <v/>
      </c>
      <c r="D53" s="6" t="str">
        <f t="shared" si="0"/>
        <v/>
      </c>
      <c r="E53" s="7" t="str">
        <f t="shared" si="1"/>
        <v/>
      </c>
      <c r="F53" s="7" t="str">
        <f t="shared" si="2"/>
        <v/>
      </c>
      <c r="G53" s="4" t="str">
        <f>IF(JAAF登録データ貼付!V53="","",RIGHT(JAAF登録データ貼付!V53,1))</f>
        <v/>
      </c>
      <c r="H53" s="4" t="str">
        <f>IF(JAAF登録データ貼付!K53="","",LEFT(JAAF登録データ貼付!K53,1))</f>
        <v/>
      </c>
      <c r="I53" s="80" t="str">
        <f>IF(JAAF登録データ貼付!S53="","",JAAF登録データ貼付!S53)</f>
        <v/>
      </c>
      <c r="J53" s="5" t="str">
        <f>IF(JAAF登録データ貼付!B53="","",JAAF登録データ貼付!B53)</f>
        <v/>
      </c>
      <c r="M53" t="str">
        <f>IF(JAAF登録データ貼付!C53="","",JAAF登録データ貼付!C53&amp;"　"&amp;JAAF登録データ貼付!D53)</f>
        <v/>
      </c>
      <c r="N53" t="str">
        <f>IF(JAAF登録データ貼付!F53="","",ASC(JAAF登録データ貼付!F53&amp;"　"&amp;JAAF登録データ貼付!G53))</f>
        <v/>
      </c>
      <c r="O53" t="str">
        <f>IF(JAAF登録データ貼付!H53="","",JAAF登録データ貼付!H53&amp;" "&amp;JAAF登録データ貼付!I53)</f>
        <v/>
      </c>
    </row>
    <row r="54" spans="1:15" ht="17.25" customHeight="1" x14ac:dyDescent="0.55000000000000004">
      <c r="A54" s="5">
        <v>53</v>
      </c>
      <c r="B54" s="4" t="str">
        <f>IF(JAAF登録データ貼付!A54="","",A54)</f>
        <v/>
      </c>
      <c r="C54" s="4" t="str">
        <f>IF(JAAF登録データ貼付!E54="","",JAAF登録データ貼付!E54)</f>
        <v/>
      </c>
      <c r="D54" s="6" t="str">
        <f t="shared" si="0"/>
        <v/>
      </c>
      <c r="E54" s="7" t="str">
        <f t="shared" si="1"/>
        <v/>
      </c>
      <c r="F54" s="7" t="str">
        <f t="shared" si="2"/>
        <v/>
      </c>
      <c r="G54" s="4" t="str">
        <f>IF(JAAF登録データ貼付!V54="","",RIGHT(JAAF登録データ貼付!V54,1))</f>
        <v/>
      </c>
      <c r="H54" s="4" t="str">
        <f>IF(JAAF登録データ貼付!K54="","",LEFT(JAAF登録データ貼付!K54,1))</f>
        <v/>
      </c>
      <c r="I54" s="80" t="str">
        <f>IF(JAAF登録データ貼付!S54="","",JAAF登録データ貼付!S54)</f>
        <v/>
      </c>
      <c r="J54" s="5" t="str">
        <f>IF(JAAF登録データ貼付!B54="","",JAAF登録データ貼付!B54)</f>
        <v/>
      </c>
      <c r="M54" t="str">
        <f>IF(JAAF登録データ貼付!C54="","",JAAF登録データ貼付!C54&amp;"　"&amp;JAAF登録データ貼付!D54)</f>
        <v/>
      </c>
      <c r="N54" t="str">
        <f>IF(JAAF登録データ貼付!F54="","",ASC(JAAF登録データ貼付!F54&amp;"　"&amp;JAAF登録データ貼付!G54))</f>
        <v/>
      </c>
      <c r="O54" t="str">
        <f>IF(JAAF登録データ貼付!H54="","",JAAF登録データ貼付!H54&amp;" "&amp;JAAF登録データ貼付!I54)</f>
        <v/>
      </c>
    </row>
    <row r="55" spans="1:15" ht="17.25" customHeight="1" x14ac:dyDescent="0.55000000000000004">
      <c r="A55" s="5">
        <v>54</v>
      </c>
      <c r="B55" s="4" t="str">
        <f>IF(JAAF登録データ貼付!A55="","",A55)</f>
        <v/>
      </c>
      <c r="C55" s="4" t="str">
        <f>IF(JAAF登録データ貼付!E55="","",JAAF登録データ貼付!E55)</f>
        <v/>
      </c>
      <c r="D55" s="6" t="str">
        <f t="shared" si="0"/>
        <v/>
      </c>
      <c r="E55" s="7" t="str">
        <f t="shared" si="1"/>
        <v/>
      </c>
      <c r="F55" s="7" t="str">
        <f t="shared" si="2"/>
        <v/>
      </c>
      <c r="G55" s="4" t="str">
        <f>IF(JAAF登録データ貼付!V55="","",RIGHT(JAAF登録データ貼付!V55,1))</f>
        <v/>
      </c>
      <c r="H55" s="4" t="str">
        <f>IF(JAAF登録データ貼付!K55="","",LEFT(JAAF登録データ貼付!K55,1))</f>
        <v/>
      </c>
      <c r="I55" s="80" t="str">
        <f>IF(JAAF登録データ貼付!S55="","",JAAF登録データ貼付!S55)</f>
        <v/>
      </c>
      <c r="J55" s="5" t="str">
        <f>IF(JAAF登録データ貼付!B55="","",JAAF登録データ貼付!B55)</f>
        <v/>
      </c>
      <c r="M55" t="str">
        <f>IF(JAAF登録データ貼付!C55="","",JAAF登録データ貼付!C55&amp;"　"&amp;JAAF登録データ貼付!D55)</f>
        <v/>
      </c>
      <c r="N55" t="str">
        <f>IF(JAAF登録データ貼付!F55="","",ASC(JAAF登録データ貼付!F55&amp;"　"&amp;JAAF登録データ貼付!G55))</f>
        <v/>
      </c>
      <c r="O55" t="str">
        <f>IF(JAAF登録データ貼付!H55="","",JAAF登録データ貼付!H55&amp;" "&amp;JAAF登録データ貼付!I55)</f>
        <v/>
      </c>
    </row>
    <row r="56" spans="1:15" ht="17.25" customHeight="1" x14ac:dyDescent="0.55000000000000004">
      <c r="A56" s="5">
        <v>55</v>
      </c>
      <c r="B56" s="4" t="str">
        <f>IF(JAAF登録データ貼付!A56="","",A56)</f>
        <v/>
      </c>
      <c r="C56" s="4" t="str">
        <f>IF(JAAF登録データ貼付!E56="","",JAAF登録データ貼付!E56)</f>
        <v/>
      </c>
      <c r="D56" s="6" t="str">
        <f t="shared" si="0"/>
        <v/>
      </c>
      <c r="E56" s="7" t="str">
        <f t="shared" si="1"/>
        <v/>
      </c>
      <c r="F56" s="7" t="str">
        <f t="shared" si="2"/>
        <v/>
      </c>
      <c r="G56" s="4" t="str">
        <f>IF(JAAF登録データ貼付!V56="","",RIGHT(JAAF登録データ貼付!V56,1))</f>
        <v/>
      </c>
      <c r="H56" s="4" t="str">
        <f>IF(JAAF登録データ貼付!K56="","",LEFT(JAAF登録データ貼付!K56,1))</f>
        <v/>
      </c>
      <c r="I56" s="80" t="str">
        <f>IF(JAAF登録データ貼付!S56="","",JAAF登録データ貼付!S56)</f>
        <v/>
      </c>
      <c r="J56" s="5" t="str">
        <f>IF(JAAF登録データ貼付!B56="","",JAAF登録データ貼付!B56)</f>
        <v/>
      </c>
      <c r="M56" t="str">
        <f>IF(JAAF登録データ貼付!C56="","",JAAF登録データ貼付!C56&amp;"　"&amp;JAAF登録データ貼付!D56)</f>
        <v/>
      </c>
      <c r="N56" t="str">
        <f>IF(JAAF登録データ貼付!F56="","",ASC(JAAF登録データ貼付!F56&amp;"　"&amp;JAAF登録データ貼付!G56))</f>
        <v/>
      </c>
      <c r="O56" t="str">
        <f>IF(JAAF登録データ貼付!H56="","",JAAF登録データ貼付!H56&amp;" "&amp;JAAF登録データ貼付!I56)</f>
        <v/>
      </c>
    </row>
    <row r="57" spans="1:15" ht="17.25" customHeight="1" x14ac:dyDescent="0.55000000000000004">
      <c r="A57" s="5">
        <v>56</v>
      </c>
      <c r="B57" s="4" t="str">
        <f>IF(JAAF登録データ貼付!A57="","",A57)</f>
        <v/>
      </c>
      <c r="C57" s="4" t="str">
        <f>IF(JAAF登録データ貼付!E57="","",JAAF登録データ貼付!E57)</f>
        <v/>
      </c>
      <c r="D57" s="6" t="str">
        <f t="shared" si="0"/>
        <v/>
      </c>
      <c r="E57" s="7" t="str">
        <f t="shared" si="1"/>
        <v/>
      </c>
      <c r="F57" s="7" t="str">
        <f t="shared" si="2"/>
        <v/>
      </c>
      <c r="G57" s="4" t="str">
        <f>IF(JAAF登録データ貼付!V57="","",RIGHT(JAAF登録データ貼付!V57,1))</f>
        <v/>
      </c>
      <c r="H57" s="4" t="str">
        <f>IF(JAAF登録データ貼付!K57="","",LEFT(JAAF登録データ貼付!K57,1))</f>
        <v/>
      </c>
      <c r="I57" s="80" t="str">
        <f>IF(JAAF登録データ貼付!S57="","",JAAF登録データ貼付!S57)</f>
        <v/>
      </c>
      <c r="J57" s="5" t="str">
        <f>IF(JAAF登録データ貼付!B57="","",JAAF登録データ貼付!B57)</f>
        <v/>
      </c>
      <c r="M57" t="str">
        <f>IF(JAAF登録データ貼付!C57="","",JAAF登録データ貼付!C57&amp;"　"&amp;JAAF登録データ貼付!D57)</f>
        <v/>
      </c>
      <c r="N57" t="str">
        <f>IF(JAAF登録データ貼付!F57="","",ASC(JAAF登録データ貼付!F57&amp;"　"&amp;JAAF登録データ貼付!G57))</f>
        <v/>
      </c>
      <c r="O57" t="str">
        <f>IF(JAAF登録データ貼付!H57="","",JAAF登録データ貼付!H57&amp;" "&amp;JAAF登録データ貼付!I57)</f>
        <v/>
      </c>
    </row>
    <row r="58" spans="1:15" ht="17.25" customHeight="1" x14ac:dyDescent="0.55000000000000004">
      <c r="A58" s="5">
        <v>57</v>
      </c>
      <c r="B58" s="4" t="str">
        <f>IF(JAAF登録データ貼付!A58="","",A58)</f>
        <v/>
      </c>
      <c r="C58" s="4" t="str">
        <f>IF(JAAF登録データ貼付!E58="","",JAAF登録データ貼付!E58)</f>
        <v/>
      </c>
      <c r="D58" s="6" t="str">
        <f t="shared" si="0"/>
        <v/>
      </c>
      <c r="E58" s="7" t="str">
        <f t="shared" si="1"/>
        <v/>
      </c>
      <c r="F58" s="7" t="str">
        <f t="shared" si="2"/>
        <v/>
      </c>
      <c r="G58" s="4" t="str">
        <f>IF(JAAF登録データ貼付!V58="","",RIGHT(JAAF登録データ貼付!V58,1))</f>
        <v/>
      </c>
      <c r="H58" s="4" t="str">
        <f>IF(JAAF登録データ貼付!K58="","",LEFT(JAAF登録データ貼付!K58,1))</f>
        <v/>
      </c>
      <c r="I58" s="80" t="str">
        <f>IF(JAAF登録データ貼付!S58="","",JAAF登録データ貼付!S58)</f>
        <v/>
      </c>
      <c r="J58" s="5" t="str">
        <f>IF(JAAF登録データ貼付!B58="","",JAAF登録データ貼付!B58)</f>
        <v/>
      </c>
      <c r="M58" t="str">
        <f>IF(JAAF登録データ貼付!C58="","",JAAF登録データ貼付!C58&amp;"　"&amp;JAAF登録データ貼付!D58)</f>
        <v/>
      </c>
      <c r="N58" t="str">
        <f>IF(JAAF登録データ貼付!F58="","",ASC(JAAF登録データ貼付!F58&amp;"　"&amp;JAAF登録データ貼付!G58))</f>
        <v/>
      </c>
      <c r="O58" t="str">
        <f>IF(JAAF登録データ貼付!H58="","",JAAF登録データ貼付!H58&amp;" "&amp;JAAF登録データ貼付!I58)</f>
        <v/>
      </c>
    </row>
    <row r="59" spans="1:15" ht="17.25" customHeight="1" x14ac:dyDescent="0.55000000000000004">
      <c r="A59" s="5">
        <v>58</v>
      </c>
      <c r="B59" s="4" t="str">
        <f>IF(JAAF登録データ貼付!A59="","",A59)</f>
        <v/>
      </c>
      <c r="C59" s="4" t="str">
        <f>IF(JAAF登録データ貼付!E59="","",JAAF登録データ貼付!E59)</f>
        <v/>
      </c>
      <c r="D59" s="6" t="str">
        <f t="shared" si="0"/>
        <v/>
      </c>
      <c r="E59" s="7" t="str">
        <f t="shared" si="1"/>
        <v/>
      </c>
      <c r="F59" s="7" t="str">
        <f t="shared" si="2"/>
        <v/>
      </c>
      <c r="G59" s="4" t="str">
        <f>IF(JAAF登録データ貼付!V59="","",RIGHT(JAAF登録データ貼付!V59,1))</f>
        <v/>
      </c>
      <c r="H59" s="4" t="str">
        <f>IF(JAAF登録データ貼付!K59="","",LEFT(JAAF登録データ貼付!K59,1))</f>
        <v/>
      </c>
      <c r="I59" s="80" t="str">
        <f>IF(JAAF登録データ貼付!S59="","",JAAF登録データ貼付!S59)</f>
        <v/>
      </c>
      <c r="J59" s="5" t="str">
        <f>IF(JAAF登録データ貼付!B59="","",JAAF登録データ貼付!B59)</f>
        <v/>
      </c>
      <c r="M59" t="str">
        <f>IF(JAAF登録データ貼付!C59="","",JAAF登録データ貼付!C59&amp;"　"&amp;JAAF登録データ貼付!D59)</f>
        <v/>
      </c>
      <c r="N59" t="str">
        <f>IF(JAAF登録データ貼付!F59="","",ASC(JAAF登録データ貼付!F59&amp;"　"&amp;JAAF登録データ貼付!G59))</f>
        <v/>
      </c>
      <c r="O59" t="str">
        <f>IF(JAAF登録データ貼付!H59="","",JAAF登録データ貼付!H59&amp;" "&amp;JAAF登録データ貼付!I59)</f>
        <v/>
      </c>
    </row>
    <row r="60" spans="1:15" ht="17.25" customHeight="1" x14ac:dyDescent="0.55000000000000004">
      <c r="A60" s="5">
        <v>59</v>
      </c>
      <c r="B60" s="4" t="str">
        <f>IF(JAAF登録データ貼付!A60="","",A60)</f>
        <v/>
      </c>
      <c r="C60" s="4" t="str">
        <f>IF(JAAF登録データ貼付!E60="","",JAAF登録データ貼付!E60)</f>
        <v/>
      </c>
      <c r="D60" s="6" t="str">
        <f t="shared" si="0"/>
        <v/>
      </c>
      <c r="E60" s="7" t="str">
        <f t="shared" si="1"/>
        <v/>
      </c>
      <c r="F60" s="7" t="str">
        <f t="shared" si="2"/>
        <v/>
      </c>
      <c r="G60" s="4" t="str">
        <f>IF(JAAF登録データ貼付!V60="","",RIGHT(JAAF登録データ貼付!V60,1))</f>
        <v/>
      </c>
      <c r="H60" s="4" t="str">
        <f>IF(JAAF登録データ貼付!K60="","",LEFT(JAAF登録データ貼付!K60,1))</f>
        <v/>
      </c>
      <c r="I60" s="80" t="str">
        <f>IF(JAAF登録データ貼付!S60="","",JAAF登録データ貼付!S60)</f>
        <v/>
      </c>
      <c r="J60" s="5" t="str">
        <f>IF(JAAF登録データ貼付!B60="","",JAAF登録データ貼付!B60)</f>
        <v/>
      </c>
      <c r="M60" t="str">
        <f>IF(JAAF登録データ貼付!C60="","",JAAF登録データ貼付!C60&amp;"　"&amp;JAAF登録データ貼付!D60)</f>
        <v/>
      </c>
      <c r="N60" t="str">
        <f>IF(JAAF登録データ貼付!F60="","",ASC(JAAF登録データ貼付!F60&amp;"　"&amp;JAAF登録データ貼付!G60))</f>
        <v/>
      </c>
      <c r="O60" t="str">
        <f>IF(JAAF登録データ貼付!H60="","",JAAF登録データ貼付!H60&amp;" "&amp;JAAF登録データ貼付!I60)</f>
        <v/>
      </c>
    </row>
    <row r="61" spans="1:15" ht="17.25" customHeight="1" x14ac:dyDescent="0.55000000000000004">
      <c r="A61" s="5">
        <v>60</v>
      </c>
      <c r="B61" s="4" t="str">
        <f>IF(JAAF登録データ貼付!A61="","",A61)</f>
        <v/>
      </c>
      <c r="C61" s="4" t="str">
        <f>IF(JAAF登録データ貼付!E61="","",JAAF登録データ貼付!E61)</f>
        <v/>
      </c>
      <c r="D61" s="6" t="str">
        <f t="shared" si="0"/>
        <v/>
      </c>
      <c r="E61" s="7" t="str">
        <f t="shared" si="1"/>
        <v/>
      </c>
      <c r="F61" s="7" t="str">
        <f t="shared" si="2"/>
        <v/>
      </c>
      <c r="G61" s="4" t="str">
        <f>IF(JAAF登録データ貼付!V61="","",RIGHT(JAAF登録データ貼付!V61,1))</f>
        <v/>
      </c>
      <c r="H61" s="4" t="str">
        <f>IF(JAAF登録データ貼付!K61="","",LEFT(JAAF登録データ貼付!K61,1))</f>
        <v/>
      </c>
      <c r="I61" s="80" t="str">
        <f>IF(JAAF登録データ貼付!S61="","",JAAF登録データ貼付!S61)</f>
        <v/>
      </c>
      <c r="J61" s="5" t="str">
        <f>IF(JAAF登録データ貼付!B61="","",JAAF登録データ貼付!B61)</f>
        <v/>
      </c>
      <c r="M61" t="str">
        <f>IF(JAAF登録データ貼付!C61="","",JAAF登録データ貼付!C61&amp;"　"&amp;JAAF登録データ貼付!D61)</f>
        <v/>
      </c>
      <c r="N61" t="str">
        <f>IF(JAAF登録データ貼付!F61="","",ASC(JAAF登録データ貼付!F61&amp;"　"&amp;JAAF登録データ貼付!G61))</f>
        <v/>
      </c>
      <c r="O61" t="str">
        <f>IF(JAAF登録データ貼付!H61="","",JAAF登録データ貼付!H61&amp;" "&amp;JAAF登録データ貼付!I61)</f>
        <v/>
      </c>
    </row>
    <row r="62" spans="1:15" ht="17.25" customHeight="1" x14ac:dyDescent="0.55000000000000004">
      <c r="A62" s="5">
        <v>61</v>
      </c>
      <c r="B62" s="4" t="str">
        <f>IF(JAAF登録データ貼付!A62="","",A62)</f>
        <v/>
      </c>
      <c r="C62" s="4" t="str">
        <f>IF(JAAF登録データ貼付!E62="","",JAAF登録データ貼付!E62)</f>
        <v/>
      </c>
      <c r="D62" s="6" t="str">
        <f t="shared" si="0"/>
        <v/>
      </c>
      <c r="E62" s="7" t="str">
        <f t="shared" si="1"/>
        <v/>
      </c>
      <c r="F62" s="7" t="str">
        <f t="shared" si="2"/>
        <v/>
      </c>
      <c r="G62" s="4" t="str">
        <f>IF(JAAF登録データ貼付!V62="","",RIGHT(JAAF登録データ貼付!V62,1))</f>
        <v/>
      </c>
      <c r="H62" s="4" t="str">
        <f>IF(JAAF登録データ貼付!K62="","",LEFT(JAAF登録データ貼付!K62,1))</f>
        <v/>
      </c>
      <c r="I62" s="80" t="str">
        <f>IF(JAAF登録データ貼付!S62="","",JAAF登録データ貼付!S62)</f>
        <v/>
      </c>
      <c r="J62" s="5" t="str">
        <f>IF(JAAF登録データ貼付!B62="","",JAAF登録データ貼付!B62)</f>
        <v/>
      </c>
      <c r="M62" t="str">
        <f>IF(JAAF登録データ貼付!C62="","",JAAF登録データ貼付!C62&amp;"　"&amp;JAAF登録データ貼付!D62)</f>
        <v/>
      </c>
      <c r="N62" t="str">
        <f>IF(JAAF登録データ貼付!F62="","",ASC(JAAF登録データ貼付!F62&amp;"　"&amp;JAAF登録データ貼付!G62))</f>
        <v/>
      </c>
      <c r="O62" t="str">
        <f>IF(JAAF登録データ貼付!H62="","",JAAF登録データ貼付!H62&amp;" "&amp;JAAF登録データ貼付!I62)</f>
        <v/>
      </c>
    </row>
    <row r="63" spans="1:15" ht="17.25" customHeight="1" x14ac:dyDescent="0.55000000000000004">
      <c r="A63" s="5">
        <v>62</v>
      </c>
      <c r="B63" s="4" t="str">
        <f>IF(JAAF登録データ貼付!A63="","",A63)</f>
        <v/>
      </c>
      <c r="C63" s="4" t="str">
        <f>IF(JAAF登録データ貼付!E63="","",JAAF登録データ貼付!E63)</f>
        <v/>
      </c>
      <c r="D63" s="6" t="str">
        <f t="shared" si="0"/>
        <v/>
      </c>
      <c r="E63" s="7" t="str">
        <f t="shared" si="1"/>
        <v/>
      </c>
      <c r="F63" s="7" t="str">
        <f t="shared" si="2"/>
        <v/>
      </c>
      <c r="G63" s="4" t="str">
        <f>IF(JAAF登録データ貼付!V63="","",RIGHT(JAAF登録データ貼付!V63,1))</f>
        <v/>
      </c>
      <c r="H63" s="4" t="str">
        <f>IF(JAAF登録データ貼付!K63="","",LEFT(JAAF登録データ貼付!K63,1))</f>
        <v/>
      </c>
      <c r="I63" s="80" t="str">
        <f>IF(JAAF登録データ貼付!S63="","",JAAF登録データ貼付!S63)</f>
        <v/>
      </c>
      <c r="J63" s="5" t="str">
        <f>IF(JAAF登録データ貼付!B63="","",JAAF登録データ貼付!B63)</f>
        <v/>
      </c>
      <c r="M63" t="str">
        <f>IF(JAAF登録データ貼付!C63="","",JAAF登録データ貼付!C63&amp;"　"&amp;JAAF登録データ貼付!D63)</f>
        <v/>
      </c>
      <c r="N63" t="str">
        <f>IF(JAAF登録データ貼付!F63="","",ASC(JAAF登録データ貼付!F63&amp;"　"&amp;JAAF登録データ貼付!G63))</f>
        <v/>
      </c>
      <c r="O63" t="str">
        <f>IF(JAAF登録データ貼付!H63="","",JAAF登録データ貼付!H63&amp;" "&amp;JAAF登録データ貼付!I63)</f>
        <v/>
      </c>
    </row>
    <row r="64" spans="1:15" ht="17.25" customHeight="1" x14ac:dyDescent="0.55000000000000004">
      <c r="A64" s="5">
        <v>63</v>
      </c>
      <c r="B64" s="4" t="str">
        <f>IF(JAAF登録データ貼付!A64="","",A64)</f>
        <v/>
      </c>
      <c r="C64" s="4" t="str">
        <f>IF(JAAF登録データ貼付!E64="","",JAAF登録データ貼付!E64)</f>
        <v/>
      </c>
      <c r="D64" s="6" t="str">
        <f t="shared" si="0"/>
        <v/>
      </c>
      <c r="E64" s="7" t="str">
        <f t="shared" si="1"/>
        <v/>
      </c>
      <c r="F64" s="7" t="str">
        <f t="shared" si="2"/>
        <v/>
      </c>
      <c r="G64" s="4" t="str">
        <f>IF(JAAF登録データ貼付!V64="","",RIGHT(JAAF登録データ貼付!V64,1))</f>
        <v/>
      </c>
      <c r="H64" s="4" t="str">
        <f>IF(JAAF登録データ貼付!K64="","",LEFT(JAAF登録データ貼付!K64,1))</f>
        <v/>
      </c>
      <c r="I64" s="80" t="str">
        <f>IF(JAAF登録データ貼付!S64="","",JAAF登録データ貼付!S64)</f>
        <v/>
      </c>
      <c r="J64" s="5" t="str">
        <f>IF(JAAF登録データ貼付!B64="","",JAAF登録データ貼付!B64)</f>
        <v/>
      </c>
      <c r="M64" t="str">
        <f>IF(JAAF登録データ貼付!C64="","",JAAF登録データ貼付!C64&amp;"　"&amp;JAAF登録データ貼付!D64)</f>
        <v/>
      </c>
      <c r="N64" t="str">
        <f>IF(JAAF登録データ貼付!F64="","",ASC(JAAF登録データ貼付!F64&amp;"　"&amp;JAAF登録データ貼付!G64))</f>
        <v/>
      </c>
      <c r="O64" t="str">
        <f>IF(JAAF登録データ貼付!H64="","",JAAF登録データ貼付!H64&amp;" "&amp;JAAF登録データ貼付!I64)</f>
        <v/>
      </c>
    </row>
    <row r="65" spans="1:15" ht="17.25" customHeight="1" x14ac:dyDescent="0.55000000000000004">
      <c r="A65" s="5">
        <v>64</v>
      </c>
      <c r="B65" s="4" t="str">
        <f>IF(JAAF登録データ貼付!A65="","",A65)</f>
        <v/>
      </c>
      <c r="C65" s="4" t="str">
        <f>IF(JAAF登録データ貼付!E65="","",JAAF登録データ貼付!E65)</f>
        <v/>
      </c>
      <c r="D65" s="6" t="str">
        <f t="shared" si="0"/>
        <v/>
      </c>
      <c r="E65" s="7" t="str">
        <f t="shared" si="1"/>
        <v/>
      </c>
      <c r="F65" s="7" t="str">
        <f t="shared" si="2"/>
        <v/>
      </c>
      <c r="G65" s="4" t="str">
        <f>IF(JAAF登録データ貼付!V65="","",RIGHT(JAAF登録データ貼付!V65,1))</f>
        <v/>
      </c>
      <c r="H65" s="4" t="str">
        <f>IF(JAAF登録データ貼付!K65="","",LEFT(JAAF登録データ貼付!K65,1))</f>
        <v/>
      </c>
      <c r="I65" s="80" t="str">
        <f>IF(JAAF登録データ貼付!S65="","",JAAF登録データ貼付!S65)</f>
        <v/>
      </c>
      <c r="J65" s="5" t="str">
        <f>IF(JAAF登録データ貼付!B65="","",JAAF登録データ貼付!B65)</f>
        <v/>
      </c>
      <c r="M65" t="str">
        <f>IF(JAAF登録データ貼付!C65="","",JAAF登録データ貼付!C65&amp;"　"&amp;JAAF登録データ貼付!D65)</f>
        <v/>
      </c>
      <c r="N65" t="str">
        <f>IF(JAAF登録データ貼付!F65="","",ASC(JAAF登録データ貼付!F65&amp;"　"&amp;JAAF登録データ貼付!G65))</f>
        <v/>
      </c>
      <c r="O65" t="str">
        <f>IF(JAAF登録データ貼付!H65="","",JAAF登録データ貼付!H65&amp;" "&amp;JAAF登録データ貼付!I65)</f>
        <v/>
      </c>
    </row>
    <row r="66" spans="1:15" ht="17.25" customHeight="1" x14ac:dyDescent="0.55000000000000004">
      <c r="A66" s="5">
        <v>65</v>
      </c>
      <c r="B66" s="4" t="str">
        <f>IF(JAAF登録データ貼付!A66="","",A66)</f>
        <v/>
      </c>
      <c r="C66" s="4" t="str">
        <f>IF(JAAF登録データ貼付!E66="","",JAAF登録データ貼付!E66)</f>
        <v/>
      </c>
      <c r="D66" s="6" t="str">
        <f t="shared" si="0"/>
        <v/>
      </c>
      <c r="E66" s="7" t="str">
        <f t="shared" si="1"/>
        <v/>
      </c>
      <c r="F66" s="7" t="str">
        <f t="shared" si="2"/>
        <v/>
      </c>
      <c r="G66" s="4" t="str">
        <f>IF(JAAF登録データ貼付!V66="","",RIGHT(JAAF登録データ貼付!V66,1))</f>
        <v/>
      </c>
      <c r="H66" s="4" t="str">
        <f>IF(JAAF登録データ貼付!K66="","",LEFT(JAAF登録データ貼付!K66,1))</f>
        <v/>
      </c>
      <c r="I66" s="80" t="str">
        <f>IF(JAAF登録データ貼付!S66="","",JAAF登録データ貼付!S66)</f>
        <v/>
      </c>
      <c r="J66" s="5" t="str">
        <f>IF(JAAF登録データ貼付!B66="","",JAAF登録データ貼付!B66)</f>
        <v/>
      </c>
      <c r="M66" t="str">
        <f>IF(JAAF登録データ貼付!C66="","",JAAF登録データ貼付!C66&amp;"　"&amp;JAAF登録データ貼付!D66)</f>
        <v/>
      </c>
      <c r="N66" t="str">
        <f>IF(JAAF登録データ貼付!F66="","",ASC(JAAF登録データ貼付!F66&amp;"　"&amp;JAAF登録データ貼付!G66))</f>
        <v/>
      </c>
      <c r="O66" t="str">
        <f>IF(JAAF登録データ貼付!H66="","",JAAF登録データ貼付!H66&amp;" "&amp;JAAF登録データ貼付!I66)</f>
        <v/>
      </c>
    </row>
    <row r="67" spans="1:15" ht="17.25" customHeight="1" x14ac:dyDescent="0.55000000000000004">
      <c r="A67" s="5">
        <v>66</v>
      </c>
      <c r="B67" s="4" t="str">
        <f>IF(JAAF登録データ貼付!A67="","",A67)</f>
        <v/>
      </c>
      <c r="C67" s="4" t="str">
        <f>IF(JAAF登録データ貼付!E67="","",JAAF登録データ貼付!E67)</f>
        <v/>
      </c>
      <c r="D67" s="6" t="str">
        <f t="shared" ref="D67:D101" si="3">IF(M67="","",M67)</f>
        <v/>
      </c>
      <c r="E67" s="7" t="str">
        <f t="shared" ref="E67:E101" si="4">IF(N67="","",N67)</f>
        <v/>
      </c>
      <c r="F67" s="7" t="str">
        <f t="shared" ref="F67:F101" si="5">IF(O67="","",O67)</f>
        <v/>
      </c>
      <c r="G67" s="4" t="str">
        <f>IF(JAAF登録データ貼付!V67="","",RIGHT(JAAF登録データ貼付!V67,1))</f>
        <v/>
      </c>
      <c r="H67" s="4" t="str">
        <f>IF(JAAF登録データ貼付!K67="","",LEFT(JAAF登録データ貼付!K67,1))</f>
        <v/>
      </c>
      <c r="I67" s="80" t="str">
        <f>IF(JAAF登録データ貼付!S67="","",JAAF登録データ貼付!S67)</f>
        <v/>
      </c>
      <c r="J67" s="5" t="str">
        <f>IF(JAAF登録データ貼付!B67="","",JAAF登録データ貼付!B67)</f>
        <v/>
      </c>
      <c r="M67" t="str">
        <f>IF(JAAF登録データ貼付!C67="","",JAAF登録データ貼付!C67&amp;"　"&amp;JAAF登録データ貼付!D67)</f>
        <v/>
      </c>
      <c r="N67" t="str">
        <f>IF(JAAF登録データ貼付!F67="","",ASC(JAAF登録データ貼付!F67&amp;"　"&amp;JAAF登録データ貼付!G67))</f>
        <v/>
      </c>
      <c r="O67" t="str">
        <f>IF(JAAF登録データ貼付!H67="","",JAAF登録データ貼付!H67&amp;" "&amp;JAAF登録データ貼付!I67)</f>
        <v/>
      </c>
    </row>
    <row r="68" spans="1:15" ht="17.25" customHeight="1" x14ac:dyDescent="0.55000000000000004">
      <c r="A68" s="5">
        <v>67</v>
      </c>
      <c r="B68" s="4" t="str">
        <f>IF(JAAF登録データ貼付!A68="","",A68)</f>
        <v/>
      </c>
      <c r="C68" s="4" t="str">
        <f>IF(JAAF登録データ貼付!E68="","",JAAF登録データ貼付!E68)</f>
        <v/>
      </c>
      <c r="D68" s="6" t="str">
        <f t="shared" si="3"/>
        <v/>
      </c>
      <c r="E68" s="7" t="str">
        <f t="shared" si="4"/>
        <v/>
      </c>
      <c r="F68" s="7" t="str">
        <f t="shared" si="5"/>
        <v/>
      </c>
      <c r="G68" s="4" t="str">
        <f>IF(JAAF登録データ貼付!V68="","",RIGHT(JAAF登録データ貼付!V68,1))</f>
        <v/>
      </c>
      <c r="H68" s="4" t="str">
        <f>IF(JAAF登録データ貼付!K68="","",LEFT(JAAF登録データ貼付!K68,1))</f>
        <v/>
      </c>
      <c r="I68" s="80" t="str">
        <f>IF(JAAF登録データ貼付!S68="","",JAAF登録データ貼付!S68)</f>
        <v/>
      </c>
      <c r="J68" s="5" t="str">
        <f>IF(JAAF登録データ貼付!B68="","",JAAF登録データ貼付!B68)</f>
        <v/>
      </c>
      <c r="M68" t="str">
        <f>IF(JAAF登録データ貼付!C68="","",JAAF登録データ貼付!C68&amp;"　"&amp;JAAF登録データ貼付!D68)</f>
        <v/>
      </c>
      <c r="N68" t="str">
        <f>IF(JAAF登録データ貼付!F68="","",ASC(JAAF登録データ貼付!F68&amp;"　"&amp;JAAF登録データ貼付!G68))</f>
        <v/>
      </c>
      <c r="O68" t="str">
        <f>IF(JAAF登録データ貼付!H68="","",JAAF登録データ貼付!H68&amp;" "&amp;JAAF登録データ貼付!I68)</f>
        <v/>
      </c>
    </row>
    <row r="69" spans="1:15" ht="17.25" customHeight="1" x14ac:dyDescent="0.55000000000000004">
      <c r="A69" s="5">
        <v>68</v>
      </c>
      <c r="B69" s="4" t="str">
        <f>IF(JAAF登録データ貼付!A69="","",A69)</f>
        <v/>
      </c>
      <c r="C69" s="4" t="str">
        <f>IF(JAAF登録データ貼付!E69="","",JAAF登録データ貼付!E69)</f>
        <v/>
      </c>
      <c r="D69" s="6" t="str">
        <f t="shared" si="3"/>
        <v/>
      </c>
      <c r="E69" s="7" t="str">
        <f t="shared" si="4"/>
        <v/>
      </c>
      <c r="F69" s="7" t="str">
        <f t="shared" si="5"/>
        <v/>
      </c>
      <c r="G69" s="4" t="str">
        <f>IF(JAAF登録データ貼付!V69="","",RIGHT(JAAF登録データ貼付!V69,1))</f>
        <v/>
      </c>
      <c r="H69" s="4" t="str">
        <f>IF(JAAF登録データ貼付!K69="","",LEFT(JAAF登録データ貼付!K69,1))</f>
        <v/>
      </c>
      <c r="I69" s="80" t="str">
        <f>IF(JAAF登録データ貼付!S69="","",JAAF登録データ貼付!S69)</f>
        <v/>
      </c>
      <c r="J69" s="5" t="str">
        <f>IF(JAAF登録データ貼付!B69="","",JAAF登録データ貼付!B69)</f>
        <v/>
      </c>
      <c r="M69" t="str">
        <f>IF(JAAF登録データ貼付!C69="","",JAAF登録データ貼付!C69&amp;"　"&amp;JAAF登録データ貼付!D69)</f>
        <v/>
      </c>
      <c r="N69" t="str">
        <f>IF(JAAF登録データ貼付!F69="","",ASC(JAAF登録データ貼付!F69&amp;"　"&amp;JAAF登録データ貼付!G69))</f>
        <v/>
      </c>
      <c r="O69" t="str">
        <f>IF(JAAF登録データ貼付!H69="","",JAAF登録データ貼付!H69&amp;" "&amp;JAAF登録データ貼付!I69)</f>
        <v/>
      </c>
    </row>
    <row r="70" spans="1:15" ht="17.25" customHeight="1" x14ac:dyDescent="0.55000000000000004">
      <c r="A70" s="5">
        <v>69</v>
      </c>
      <c r="B70" s="4" t="str">
        <f>IF(JAAF登録データ貼付!A70="","",A70)</f>
        <v/>
      </c>
      <c r="C70" s="4" t="str">
        <f>IF(JAAF登録データ貼付!E70="","",JAAF登録データ貼付!E70)</f>
        <v/>
      </c>
      <c r="D70" s="6" t="str">
        <f t="shared" si="3"/>
        <v/>
      </c>
      <c r="E70" s="7" t="str">
        <f t="shared" si="4"/>
        <v/>
      </c>
      <c r="F70" s="7" t="str">
        <f t="shared" si="5"/>
        <v/>
      </c>
      <c r="G70" s="4" t="str">
        <f>IF(JAAF登録データ貼付!V70="","",RIGHT(JAAF登録データ貼付!V70,1))</f>
        <v/>
      </c>
      <c r="H70" s="4" t="str">
        <f>IF(JAAF登録データ貼付!K70="","",LEFT(JAAF登録データ貼付!K70,1))</f>
        <v/>
      </c>
      <c r="I70" s="80" t="str">
        <f>IF(JAAF登録データ貼付!S70="","",JAAF登録データ貼付!S70)</f>
        <v/>
      </c>
      <c r="J70" s="5" t="str">
        <f>IF(JAAF登録データ貼付!B70="","",JAAF登録データ貼付!B70)</f>
        <v/>
      </c>
      <c r="M70" t="str">
        <f>IF(JAAF登録データ貼付!C70="","",JAAF登録データ貼付!C70&amp;"　"&amp;JAAF登録データ貼付!D70)</f>
        <v/>
      </c>
      <c r="N70" t="str">
        <f>IF(JAAF登録データ貼付!F70="","",ASC(JAAF登録データ貼付!F70&amp;"　"&amp;JAAF登録データ貼付!G70))</f>
        <v/>
      </c>
      <c r="O70" t="str">
        <f>IF(JAAF登録データ貼付!H70="","",JAAF登録データ貼付!H70&amp;" "&amp;JAAF登録データ貼付!I70)</f>
        <v/>
      </c>
    </row>
    <row r="71" spans="1:15" ht="17.25" customHeight="1" x14ac:dyDescent="0.55000000000000004">
      <c r="A71" s="5">
        <v>70</v>
      </c>
      <c r="B71" s="4" t="str">
        <f>IF(JAAF登録データ貼付!A71="","",A71)</f>
        <v/>
      </c>
      <c r="C71" s="4" t="str">
        <f>IF(JAAF登録データ貼付!E71="","",JAAF登録データ貼付!E71)</f>
        <v/>
      </c>
      <c r="D71" s="6" t="str">
        <f t="shared" si="3"/>
        <v/>
      </c>
      <c r="E71" s="7" t="str">
        <f t="shared" si="4"/>
        <v/>
      </c>
      <c r="F71" s="7" t="str">
        <f t="shared" si="5"/>
        <v/>
      </c>
      <c r="G71" s="4" t="str">
        <f>IF(JAAF登録データ貼付!V71="","",RIGHT(JAAF登録データ貼付!V71,1))</f>
        <v/>
      </c>
      <c r="H71" s="4" t="str">
        <f>IF(JAAF登録データ貼付!K71="","",LEFT(JAAF登録データ貼付!K71,1))</f>
        <v/>
      </c>
      <c r="I71" s="80" t="str">
        <f>IF(JAAF登録データ貼付!S71="","",JAAF登録データ貼付!S71)</f>
        <v/>
      </c>
      <c r="J71" s="5" t="str">
        <f>IF(JAAF登録データ貼付!B71="","",JAAF登録データ貼付!B71)</f>
        <v/>
      </c>
      <c r="M71" t="str">
        <f>IF(JAAF登録データ貼付!C71="","",JAAF登録データ貼付!C71&amp;"　"&amp;JAAF登録データ貼付!D71)</f>
        <v/>
      </c>
      <c r="N71" t="str">
        <f>IF(JAAF登録データ貼付!F71="","",ASC(JAAF登録データ貼付!F71&amp;"　"&amp;JAAF登録データ貼付!G71))</f>
        <v/>
      </c>
      <c r="O71" t="str">
        <f>IF(JAAF登録データ貼付!H71="","",JAAF登録データ貼付!H71&amp;" "&amp;JAAF登録データ貼付!I71)</f>
        <v/>
      </c>
    </row>
    <row r="72" spans="1:15" ht="17.25" customHeight="1" x14ac:dyDescent="0.55000000000000004">
      <c r="A72" s="5">
        <v>71</v>
      </c>
      <c r="B72" s="4" t="str">
        <f>IF(JAAF登録データ貼付!A72="","",A72)</f>
        <v/>
      </c>
      <c r="C72" s="4" t="str">
        <f>IF(JAAF登録データ貼付!E72="","",JAAF登録データ貼付!E72)</f>
        <v/>
      </c>
      <c r="D72" s="6" t="str">
        <f t="shared" si="3"/>
        <v/>
      </c>
      <c r="E72" s="7" t="str">
        <f t="shared" si="4"/>
        <v/>
      </c>
      <c r="F72" s="7" t="str">
        <f t="shared" si="5"/>
        <v/>
      </c>
      <c r="G72" s="4" t="str">
        <f>IF(JAAF登録データ貼付!V72="","",RIGHT(JAAF登録データ貼付!V72,1))</f>
        <v/>
      </c>
      <c r="H72" s="4" t="str">
        <f>IF(JAAF登録データ貼付!K72="","",LEFT(JAAF登録データ貼付!K72,1))</f>
        <v/>
      </c>
      <c r="I72" s="80" t="str">
        <f>IF(JAAF登録データ貼付!S72="","",JAAF登録データ貼付!S72)</f>
        <v/>
      </c>
      <c r="J72" s="5" t="str">
        <f>IF(JAAF登録データ貼付!B72="","",JAAF登録データ貼付!B72)</f>
        <v/>
      </c>
      <c r="M72" t="str">
        <f>IF(JAAF登録データ貼付!C72="","",JAAF登録データ貼付!C72&amp;"　"&amp;JAAF登録データ貼付!D72)</f>
        <v/>
      </c>
      <c r="N72" t="str">
        <f>IF(JAAF登録データ貼付!F72="","",ASC(JAAF登録データ貼付!F72&amp;"　"&amp;JAAF登録データ貼付!G72))</f>
        <v/>
      </c>
      <c r="O72" t="str">
        <f>IF(JAAF登録データ貼付!H72="","",JAAF登録データ貼付!H72&amp;" "&amp;JAAF登録データ貼付!I72)</f>
        <v/>
      </c>
    </row>
    <row r="73" spans="1:15" ht="17.25" customHeight="1" x14ac:dyDescent="0.55000000000000004">
      <c r="A73" s="5">
        <v>72</v>
      </c>
      <c r="B73" s="4" t="str">
        <f>IF(JAAF登録データ貼付!A73="","",A73)</f>
        <v/>
      </c>
      <c r="C73" s="4" t="str">
        <f>IF(JAAF登録データ貼付!E73="","",JAAF登録データ貼付!E73)</f>
        <v/>
      </c>
      <c r="D73" s="6" t="str">
        <f t="shared" si="3"/>
        <v/>
      </c>
      <c r="E73" s="7" t="str">
        <f t="shared" si="4"/>
        <v/>
      </c>
      <c r="F73" s="7" t="str">
        <f t="shared" si="5"/>
        <v/>
      </c>
      <c r="G73" s="4" t="str">
        <f>IF(JAAF登録データ貼付!V73="","",RIGHT(JAAF登録データ貼付!V73,1))</f>
        <v/>
      </c>
      <c r="H73" s="4" t="str">
        <f>IF(JAAF登録データ貼付!K73="","",LEFT(JAAF登録データ貼付!K73,1))</f>
        <v/>
      </c>
      <c r="I73" s="80" t="str">
        <f>IF(JAAF登録データ貼付!S73="","",JAAF登録データ貼付!S73)</f>
        <v/>
      </c>
      <c r="J73" s="5" t="str">
        <f>IF(JAAF登録データ貼付!B73="","",JAAF登録データ貼付!B73)</f>
        <v/>
      </c>
      <c r="M73" t="str">
        <f>IF(JAAF登録データ貼付!C73="","",JAAF登録データ貼付!C73&amp;"　"&amp;JAAF登録データ貼付!D73)</f>
        <v/>
      </c>
      <c r="N73" t="str">
        <f>IF(JAAF登録データ貼付!F73="","",ASC(JAAF登録データ貼付!F73&amp;"　"&amp;JAAF登録データ貼付!G73))</f>
        <v/>
      </c>
      <c r="O73" t="str">
        <f>IF(JAAF登録データ貼付!H73="","",JAAF登録データ貼付!H73&amp;" "&amp;JAAF登録データ貼付!I73)</f>
        <v/>
      </c>
    </row>
    <row r="74" spans="1:15" ht="17.25" customHeight="1" x14ac:dyDescent="0.55000000000000004">
      <c r="A74" s="5">
        <v>73</v>
      </c>
      <c r="B74" s="4" t="str">
        <f>IF(JAAF登録データ貼付!A74="","",A74)</f>
        <v/>
      </c>
      <c r="C74" s="4" t="str">
        <f>IF(JAAF登録データ貼付!E74="","",JAAF登録データ貼付!E74)</f>
        <v/>
      </c>
      <c r="D74" s="6" t="str">
        <f t="shared" si="3"/>
        <v/>
      </c>
      <c r="E74" s="7" t="str">
        <f t="shared" si="4"/>
        <v/>
      </c>
      <c r="F74" s="7" t="str">
        <f t="shared" si="5"/>
        <v/>
      </c>
      <c r="G74" s="4" t="str">
        <f>IF(JAAF登録データ貼付!V74="","",RIGHT(JAAF登録データ貼付!V74,1))</f>
        <v/>
      </c>
      <c r="H74" s="4" t="str">
        <f>IF(JAAF登録データ貼付!K74="","",LEFT(JAAF登録データ貼付!K74,1))</f>
        <v/>
      </c>
      <c r="I74" s="80" t="str">
        <f>IF(JAAF登録データ貼付!S74="","",JAAF登録データ貼付!S74)</f>
        <v/>
      </c>
      <c r="J74" s="5" t="str">
        <f>IF(JAAF登録データ貼付!B74="","",JAAF登録データ貼付!B74)</f>
        <v/>
      </c>
      <c r="M74" t="str">
        <f>IF(JAAF登録データ貼付!C74="","",JAAF登録データ貼付!C74&amp;"　"&amp;JAAF登録データ貼付!D74)</f>
        <v/>
      </c>
      <c r="N74" t="str">
        <f>IF(JAAF登録データ貼付!F74="","",ASC(JAAF登録データ貼付!F74&amp;"　"&amp;JAAF登録データ貼付!G74))</f>
        <v/>
      </c>
      <c r="O74" t="str">
        <f>IF(JAAF登録データ貼付!H74="","",JAAF登録データ貼付!H74&amp;" "&amp;JAAF登録データ貼付!I74)</f>
        <v/>
      </c>
    </row>
    <row r="75" spans="1:15" ht="17.25" customHeight="1" x14ac:dyDescent="0.55000000000000004">
      <c r="A75" s="5">
        <v>74</v>
      </c>
      <c r="B75" s="4" t="str">
        <f>IF(JAAF登録データ貼付!A75="","",A75)</f>
        <v/>
      </c>
      <c r="C75" s="4" t="str">
        <f>IF(JAAF登録データ貼付!E75="","",JAAF登録データ貼付!E75)</f>
        <v/>
      </c>
      <c r="D75" s="6" t="str">
        <f t="shared" si="3"/>
        <v/>
      </c>
      <c r="E75" s="7" t="str">
        <f t="shared" si="4"/>
        <v/>
      </c>
      <c r="F75" s="7" t="str">
        <f t="shared" si="5"/>
        <v/>
      </c>
      <c r="G75" s="4" t="str">
        <f>IF(JAAF登録データ貼付!V75="","",RIGHT(JAAF登録データ貼付!V75,1))</f>
        <v/>
      </c>
      <c r="H75" s="4" t="str">
        <f>IF(JAAF登録データ貼付!K75="","",LEFT(JAAF登録データ貼付!K75,1))</f>
        <v/>
      </c>
      <c r="I75" s="80" t="str">
        <f>IF(JAAF登録データ貼付!S75="","",JAAF登録データ貼付!S75)</f>
        <v/>
      </c>
      <c r="J75" s="5" t="str">
        <f>IF(JAAF登録データ貼付!B75="","",JAAF登録データ貼付!B75)</f>
        <v/>
      </c>
      <c r="M75" t="str">
        <f>IF(JAAF登録データ貼付!C75="","",JAAF登録データ貼付!C75&amp;"　"&amp;JAAF登録データ貼付!D75)</f>
        <v/>
      </c>
      <c r="N75" t="str">
        <f>IF(JAAF登録データ貼付!F75="","",ASC(JAAF登録データ貼付!F75&amp;"　"&amp;JAAF登録データ貼付!G75))</f>
        <v/>
      </c>
      <c r="O75" t="str">
        <f>IF(JAAF登録データ貼付!H75="","",JAAF登録データ貼付!H75&amp;" "&amp;JAAF登録データ貼付!I75)</f>
        <v/>
      </c>
    </row>
    <row r="76" spans="1:15" ht="17.25" customHeight="1" x14ac:dyDescent="0.55000000000000004">
      <c r="A76" s="5">
        <v>75</v>
      </c>
      <c r="B76" s="4" t="str">
        <f>IF(JAAF登録データ貼付!A76="","",A76)</f>
        <v/>
      </c>
      <c r="C76" s="4" t="str">
        <f>IF(JAAF登録データ貼付!E76="","",JAAF登録データ貼付!E76)</f>
        <v/>
      </c>
      <c r="D76" s="6" t="str">
        <f t="shared" si="3"/>
        <v/>
      </c>
      <c r="E76" s="7" t="str">
        <f t="shared" si="4"/>
        <v/>
      </c>
      <c r="F76" s="7" t="str">
        <f t="shared" si="5"/>
        <v/>
      </c>
      <c r="G76" s="4" t="str">
        <f>IF(JAAF登録データ貼付!V76="","",RIGHT(JAAF登録データ貼付!V76,1))</f>
        <v/>
      </c>
      <c r="H76" s="4" t="str">
        <f>IF(JAAF登録データ貼付!K76="","",LEFT(JAAF登録データ貼付!K76,1))</f>
        <v/>
      </c>
      <c r="I76" s="80" t="str">
        <f>IF(JAAF登録データ貼付!S76="","",JAAF登録データ貼付!S76)</f>
        <v/>
      </c>
      <c r="J76" s="5" t="str">
        <f>IF(JAAF登録データ貼付!B76="","",JAAF登録データ貼付!B76)</f>
        <v/>
      </c>
      <c r="M76" t="str">
        <f>IF(JAAF登録データ貼付!C76="","",JAAF登録データ貼付!C76&amp;"　"&amp;JAAF登録データ貼付!D76)</f>
        <v/>
      </c>
      <c r="N76" t="str">
        <f>IF(JAAF登録データ貼付!F76="","",ASC(JAAF登録データ貼付!F76&amp;"　"&amp;JAAF登録データ貼付!G76))</f>
        <v/>
      </c>
      <c r="O76" t="str">
        <f>IF(JAAF登録データ貼付!H76="","",JAAF登録データ貼付!H76&amp;" "&amp;JAAF登録データ貼付!I76)</f>
        <v/>
      </c>
    </row>
    <row r="77" spans="1:15" ht="17.25" customHeight="1" x14ac:dyDescent="0.55000000000000004">
      <c r="A77" s="5">
        <v>76</v>
      </c>
      <c r="B77" s="4" t="str">
        <f>IF(JAAF登録データ貼付!A77="","",A77)</f>
        <v/>
      </c>
      <c r="C77" s="4" t="str">
        <f>IF(JAAF登録データ貼付!E77="","",JAAF登録データ貼付!E77)</f>
        <v/>
      </c>
      <c r="D77" s="6" t="str">
        <f t="shared" si="3"/>
        <v/>
      </c>
      <c r="E77" s="7" t="str">
        <f t="shared" si="4"/>
        <v/>
      </c>
      <c r="F77" s="7" t="str">
        <f t="shared" si="5"/>
        <v/>
      </c>
      <c r="G77" s="4" t="str">
        <f>IF(JAAF登録データ貼付!V77="","",RIGHT(JAAF登録データ貼付!V77,1))</f>
        <v/>
      </c>
      <c r="H77" s="4" t="str">
        <f>IF(JAAF登録データ貼付!K77="","",LEFT(JAAF登録データ貼付!K77,1))</f>
        <v/>
      </c>
      <c r="I77" s="80" t="str">
        <f>IF(JAAF登録データ貼付!S77="","",JAAF登録データ貼付!S77)</f>
        <v/>
      </c>
      <c r="J77" s="5" t="str">
        <f>IF(JAAF登録データ貼付!B77="","",JAAF登録データ貼付!B77)</f>
        <v/>
      </c>
      <c r="M77" t="str">
        <f>IF(JAAF登録データ貼付!C77="","",JAAF登録データ貼付!C77&amp;"　"&amp;JAAF登録データ貼付!D77)</f>
        <v/>
      </c>
      <c r="N77" t="str">
        <f>IF(JAAF登録データ貼付!F77="","",ASC(JAAF登録データ貼付!F77&amp;"　"&amp;JAAF登録データ貼付!G77))</f>
        <v/>
      </c>
      <c r="O77" t="str">
        <f>IF(JAAF登録データ貼付!H77="","",JAAF登録データ貼付!H77&amp;" "&amp;JAAF登録データ貼付!I77)</f>
        <v/>
      </c>
    </row>
    <row r="78" spans="1:15" ht="17.25" customHeight="1" x14ac:dyDescent="0.55000000000000004">
      <c r="A78" s="5">
        <v>77</v>
      </c>
      <c r="B78" s="4" t="str">
        <f>IF(JAAF登録データ貼付!A78="","",A78)</f>
        <v/>
      </c>
      <c r="C78" s="4" t="str">
        <f>IF(JAAF登録データ貼付!E78="","",JAAF登録データ貼付!E78)</f>
        <v/>
      </c>
      <c r="D78" s="6" t="str">
        <f t="shared" si="3"/>
        <v/>
      </c>
      <c r="E78" s="7" t="str">
        <f t="shared" si="4"/>
        <v/>
      </c>
      <c r="F78" s="7" t="str">
        <f t="shared" si="5"/>
        <v/>
      </c>
      <c r="G78" s="4" t="str">
        <f>IF(JAAF登録データ貼付!V78="","",RIGHT(JAAF登録データ貼付!V78,1))</f>
        <v/>
      </c>
      <c r="H78" s="4" t="str">
        <f>IF(JAAF登録データ貼付!K78="","",LEFT(JAAF登録データ貼付!K78,1))</f>
        <v/>
      </c>
      <c r="I78" s="80" t="str">
        <f>IF(JAAF登録データ貼付!S78="","",JAAF登録データ貼付!S78)</f>
        <v/>
      </c>
      <c r="J78" s="5" t="str">
        <f>IF(JAAF登録データ貼付!B78="","",JAAF登録データ貼付!B78)</f>
        <v/>
      </c>
      <c r="M78" t="str">
        <f>IF(JAAF登録データ貼付!C78="","",JAAF登録データ貼付!C78&amp;"　"&amp;JAAF登録データ貼付!D78)</f>
        <v/>
      </c>
      <c r="N78" t="str">
        <f>IF(JAAF登録データ貼付!F78="","",ASC(JAAF登録データ貼付!F78&amp;"　"&amp;JAAF登録データ貼付!G78))</f>
        <v/>
      </c>
      <c r="O78" t="str">
        <f>IF(JAAF登録データ貼付!H78="","",JAAF登録データ貼付!H78&amp;" "&amp;JAAF登録データ貼付!I78)</f>
        <v/>
      </c>
    </row>
    <row r="79" spans="1:15" ht="17.25" customHeight="1" x14ac:dyDescent="0.55000000000000004">
      <c r="A79" s="5">
        <v>78</v>
      </c>
      <c r="B79" s="4" t="str">
        <f>IF(JAAF登録データ貼付!A79="","",A79)</f>
        <v/>
      </c>
      <c r="C79" s="4" t="str">
        <f>IF(JAAF登録データ貼付!E79="","",JAAF登録データ貼付!E79)</f>
        <v/>
      </c>
      <c r="D79" s="6" t="str">
        <f t="shared" si="3"/>
        <v/>
      </c>
      <c r="E79" s="7" t="str">
        <f t="shared" si="4"/>
        <v/>
      </c>
      <c r="F79" s="7" t="str">
        <f t="shared" si="5"/>
        <v/>
      </c>
      <c r="G79" s="4" t="str">
        <f>IF(JAAF登録データ貼付!V79="","",RIGHT(JAAF登録データ貼付!V79,1))</f>
        <v/>
      </c>
      <c r="H79" s="4" t="str">
        <f>IF(JAAF登録データ貼付!K79="","",LEFT(JAAF登録データ貼付!K79,1))</f>
        <v/>
      </c>
      <c r="I79" s="80" t="str">
        <f>IF(JAAF登録データ貼付!S79="","",JAAF登録データ貼付!S79)</f>
        <v/>
      </c>
      <c r="J79" s="5" t="str">
        <f>IF(JAAF登録データ貼付!B79="","",JAAF登録データ貼付!B79)</f>
        <v/>
      </c>
      <c r="M79" t="str">
        <f>IF(JAAF登録データ貼付!C79="","",JAAF登録データ貼付!C79&amp;"　"&amp;JAAF登録データ貼付!D79)</f>
        <v/>
      </c>
      <c r="N79" t="str">
        <f>IF(JAAF登録データ貼付!F79="","",ASC(JAAF登録データ貼付!F79&amp;"　"&amp;JAAF登録データ貼付!G79))</f>
        <v/>
      </c>
      <c r="O79" t="str">
        <f>IF(JAAF登録データ貼付!H79="","",JAAF登録データ貼付!H79&amp;" "&amp;JAAF登録データ貼付!I79)</f>
        <v/>
      </c>
    </row>
    <row r="80" spans="1:15" ht="17.25" customHeight="1" x14ac:dyDescent="0.55000000000000004">
      <c r="A80" s="5">
        <v>79</v>
      </c>
      <c r="B80" s="4" t="str">
        <f>IF(JAAF登録データ貼付!A80="","",A80)</f>
        <v/>
      </c>
      <c r="C80" s="4" t="str">
        <f>IF(JAAF登録データ貼付!E80="","",JAAF登録データ貼付!E80)</f>
        <v/>
      </c>
      <c r="D80" s="6" t="str">
        <f t="shared" si="3"/>
        <v/>
      </c>
      <c r="E80" s="7" t="str">
        <f t="shared" si="4"/>
        <v/>
      </c>
      <c r="F80" s="7" t="str">
        <f t="shared" si="5"/>
        <v/>
      </c>
      <c r="G80" s="4" t="str">
        <f>IF(JAAF登録データ貼付!V80="","",RIGHT(JAAF登録データ貼付!V80,1))</f>
        <v/>
      </c>
      <c r="H80" s="4" t="str">
        <f>IF(JAAF登録データ貼付!K80="","",LEFT(JAAF登録データ貼付!K80,1))</f>
        <v/>
      </c>
      <c r="I80" s="80" t="str">
        <f>IF(JAAF登録データ貼付!S80="","",JAAF登録データ貼付!S80)</f>
        <v/>
      </c>
      <c r="J80" s="5" t="str">
        <f>IF(JAAF登録データ貼付!B80="","",JAAF登録データ貼付!B80)</f>
        <v/>
      </c>
      <c r="K80" t="s">
        <v>119</v>
      </c>
      <c r="M80" t="str">
        <f>IF(JAAF登録データ貼付!C80="","",JAAF登録データ貼付!C80&amp;"　"&amp;JAAF登録データ貼付!D80)</f>
        <v/>
      </c>
      <c r="N80" t="str">
        <f>IF(JAAF登録データ貼付!F80="","",ASC(JAAF登録データ貼付!F80&amp;"　"&amp;JAAF登録データ貼付!G80))</f>
        <v/>
      </c>
      <c r="O80" t="str">
        <f>IF(JAAF登録データ貼付!H80="","",JAAF登録データ貼付!H80&amp;" "&amp;JAAF登録データ貼付!I80)</f>
        <v/>
      </c>
    </row>
    <row r="81" spans="1:15" ht="17.25" customHeight="1" x14ac:dyDescent="0.55000000000000004">
      <c r="A81" s="5">
        <v>80</v>
      </c>
      <c r="B81" s="4" t="str">
        <f>IF(JAAF登録データ貼付!A81="","",A81)</f>
        <v/>
      </c>
      <c r="C81" s="4" t="str">
        <f>IF(JAAF登録データ貼付!E81="","",JAAF登録データ貼付!E81)</f>
        <v/>
      </c>
      <c r="D81" s="6" t="str">
        <f t="shared" si="3"/>
        <v/>
      </c>
      <c r="E81" s="7" t="str">
        <f t="shared" si="4"/>
        <v/>
      </c>
      <c r="F81" s="7" t="str">
        <f t="shared" si="5"/>
        <v/>
      </c>
      <c r="G81" s="4" t="str">
        <f>IF(JAAF登録データ貼付!V81="","",RIGHT(JAAF登録データ貼付!V81,1))</f>
        <v/>
      </c>
      <c r="H81" s="4" t="str">
        <f>IF(JAAF登録データ貼付!K81="","",LEFT(JAAF登録データ貼付!K81,1))</f>
        <v/>
      </c>
      <c r="I81" s="80" t="str">
        <f>IF(JAAF登録データ貼付!S81="","",JAAF登録データ貼付!S81)</f>
        <v/>
      </c>
      <c r="J81" s="5" t="str">
        <f>IF(JAAF登録データ貼付!B81="","",JAAF登録データ貼付!B81)</f>
        <v/>
      </c>
      <c r="M81" t="str">
        <f>IF(JAAF登録データ貼付!C81="","",JAAF登録データ貼付!C81&amp;"　"&amp;JAAF登録データ貼付!D81)</f>
        <v/>
      </c>
      <c r="N81" t="str">
        <f>IF(JAAF登録データ貼付!F81="","",ASC(JAAF登録データ貼付!F81&amp;"　"&amp;JAAF登録データ貼付!G81))</f>
        <v/>
      </c>
      <c r="O81" t="str">
        <f>IF(JAAF登録データ貼付!H81="","",JAAF登録データ貼付!H81&amp;" "&amp;JAAF登録データ貼付!I81)</f>
        <v/>
      </c>
    </row>
    <row r="82" spans="1:15" ht="17.25" customHeight="1" x14ac:dyDescent="0.55000000000000004">
      <c r="A82" s="5">
        <v>81</v>
      </c>
      <c r="B82" s="4" t="str">
        <f>IF(JAAF登録データ貼付!A82="","",A82)</f>
        <v/>
      </c>
      <c r="C82" s="4" t="str">
        <f>IF(JAAF登録データ貼付!E82="","",JAAF登録データ貼付!E82)</f>
        <v/>
      </c>
      <c r="D82" s="6" t="str">
        <f t="shared" si="3"/>
        <v/>
      </c>
      <c r="E82" s="7" t="str">
        <f t="shared" si="4"/>
        <v/>
      </c>
      <c r="F82" s="7" t="str">
        <f t="shared" si="5"/>
        <v/>
      </c>
      <c r="G82" s="4" t="str">
        <f>IF(JAAF登録データ貼付!V82="","",RIGHT(JAAF登録データ貼付!V82,1))</f>
        <v/>
      </c>
      <c r="H82" s="4" t="str">
        <f>IF(JAAF登録データ貼付!K82="","",LEFT(JAAF登録データ貼付!K82,1))</f>
        <v/>
      </c>
      <c r="I82" s="80" t="str">
        <f>IF(JAAF登録データ貼付!S82="","",JAAF登録データ貼付!S82)</f>
        <v/>
      </c>
      <c r="J82" s="5" t="str">
        <f>IF(JAAF登録データ貼付!B82="","",JAAF登録データ貼付!B82)</f>
        <v/>
      </c>
      <c r="M82" t="str">
        <f>IF(JAAF登録データ貼付!C82="","",JAAF登録データ貼付!C82&amp;"　"&amp;JAAF登録データ貼付!D82)</f>
        <v/>
      </c>
      <c r="N82" t="str">
        <f>IF(JAAF登録データ貼付!F82="","",ASC(JAAF登録データ貼付!F82&amp;"　"&amp;JAAF登録データ貼付!G82))</f>
        <v/>
      </c>
      <c r="O82" t="str">
        <f>IF(JAAF登録データ貼付!H82="","",JAAF登録データ貼付!H82&amp;" "&amp;JAAF登録データ貼付!I82)</f>
        <v/>
      </c>
    </row>
    <row r="83" spans="1:15" ht="17.25" customHeight="1" x14ac:dyDescent="0.55000000000000004">
      <c r="A83" s="5">
        <v>82</v>
      </c>
      <c r="B83" s="4" t="str">
        <f>IF(JAAF登録データ貼付!A83="","",A83)</f>
        <v/>
      </c>
      <c r="C83" s="4" t="str">
        <f>IF(JAAF登録データ貼付!E83="","",JAAF登録データ貼付!E83)</f>
        <v/>
      </c>
      <c r="D83" s="6" t="str">
        <f t="shared" si="3"/>
        <v/>
      </c>
      <c r="E83" s="7" t="str">
        <f t="shared" si="4"/>
        <v/>
      </c>
      <c r="F83" s="7" t="str">
        <f t="shared" si="5"/>
        <v/>
      </c>
      <c r="G83" s="4" t="str">
        <f>IF(JAAF登録データ貼付!V83="","",RIGHT(JAAF登録データ貼付!V83,1))</f>
        <v/>
      </c>
      <c r="H83" s="4" t="str">
        <f>IF(JAAF登録データ貼付!K83="","",LEFT(JAAF登録データ貼付!K83,1))</f>
        <v/>
      </c>
      <c r="I83" s="80" t="str">
        <f>IF(JAAF登録データ貼付!S83="","",JAAF登録データ貼付!S83)</f>
        <v/>
      </c>
      <c r="J83" s="5" t="str">
        <f>IF(JAAF登録データ貼付!B83="","",JAAF登録データ貼付!B83)</f>
        <v/>
      </c>
      <c r="M83" t="str">
        <f>IF(JAAF登録データ貼付!C83="","",JAAF登録データ貼付!C83&amp;"　"&amp;JAAF登録データ貼付!D83)</f>
        <v/>
      </c>
      <c r="N83" t="str">
        <f>IF(JAAF登録データ貼付!F83="","",ASC(JAAF登録データ貼付!F83&amp;"　"&amp;JAAF登録データ貼付!G83))</f>
        <v/>
      </c>
      <c r="O83" t="str">
        <f>IF(JAAF登録データ貼付!H83="","",JAAF登録データ貼付!H83&amp;" "&amp;JAAF登録データ貼付!I83)</f>
        <v/>
      </c>
    </row>
    <row r="84" spans="1:15" ht="17.25" customHeight="1" x14ac:dyDescent="0.55000000000000004">
      <c r="A84" s="5">
        <v>83</v>
      </c>
      <c r="B84" s="4" t="str">
        <f>IF(JAAF登録データ貼付!A84="","",A84)</f>
        <v/>
      </c>
      <c r="C84" s="4" t="str">
        <f>IF(JAAF登録データ貼付!E84="","",JAAF登録データ貼付!E84)</f>
        <v/>
      </c>
      <c r="D84" s="6" t="str">
        <f t="shared" si="3"/>
        <v/>
      </c>
      <c r="E84" s="7" t="str">
        <f t="shared" si="4"/>
        <v/>
      </c>
      <c r="F84" s="7" t="str">
        <f t="shared" si="5"/>
        <v/>
      </c>
      <c r="G84" s="4" t="str">
        <f>IF(JAAF登録データ貼付!V84="","",RIGHT(JAAF登録データ貼付!V84,1))</f>
        <v/>
      </c>
      <c r="H84" s="4" t="str">
        <f>IF(JAAF登録データ貼付!K84="","",LEFT(JAAF登録データ貼付!K84,1))</f>
        <v/>
      </c>
      <c r="I84" s="80" t="str">
        <f>IF(JAAF登録データ貼付!S84="","",JAAF登録データ貼付!S84)</f>
        <v/>
      </c>
      <c r="J84" s="5" t="str">
        <f>IF(JAAF登録データ貼付!B84="","",JAAF登録データ貼付!B84)</f>
        <v/>
      </c>
      <c r="M84" t="str">
        <f>IF(JAAF登録データ貼付!C84="","",JAAF登録データ貼付!C84&amp;"　"&amp;JAAF登録データ貼付!D84)</f>
        <v/>
      </c>
      <c r="N84" t="str">
        <f>IF(JAAF登録データ貼付!F84="","",ASC(JAAF登録データ貼付!F84&amp;"　"&amp;JAAF登録データ貼付!G84))</f>
        <v/>
      </c>
      <c r="O84" t="str">
        <f>IF(JAAF登録データ貼付!H84="","",JAAF登録データ貼付!H84&amp;" "&amp;JAAF登録データ貼付!I84)</f>
        <v/>
      </c>
    </row>
    <row r="85" spans="1:15" ht="17.25" customHeight="1" x14ac:dyDescent="0.55000000000000004">
      <c r="A85" s="5">
        <v>84</v>
      </c>
      <c r="B85" s="4" t="str">
        <f>IF(JAAF登録データ貼付!A85="","",A85)</f>
        <v/>
      </c>
      <c r="C85" s="4" t="str">
        <f>IF(JAAF登録データ貼付!E85="","",JAAF登録データ貼付!E85)</f>
        <v/>
      </c>
      <c r="D85" s="6" t="str">
        <f t="shared" si="3"/>
        <v/>
      </c>
      <c r="E85" s="7" t="str">
        <f t="shared" si="4"/>
        <v/>
      </c>
      <c r="F85" s="7" t="str">
        <f t="shared" si="5"/>
        <v/>
      </c>
      <c r="G85" s="4" t="str">
        <f>IF(JAAF登録データ貼付!V85="","",RIGHT(JAAF登録データ貼付!V85,1))</f>
        <v/>
      </c>
      <c r="H85" s="4" t="str">
        <f>IF(JAAF登録データ貼付!K85="","",LEFT(JAAF登録データ貼付!K85,1))</f>
        <v/>
      </c>
      <c r="I85" s="80" t="str">
        <f>IF(JAAF登録データ貼付!S85="","",JAAF登録データ貼付!S85)</f>
        <v/>
      </c>
      <c r="J85" s="5" t="str">
        <f>IF(JAAF登録データ貼付!B85="","",JAAF登録データ貼付!B85)</f>
        <v/>
      </c>
      <c r="M85" t="str">
        <f>IF(JAAF登録データ貼付!C85="","",JAAF登録データ貼付!C85&amp;"　"&amp;JAAF登録データ貼付!D85)</f>
        <v/>
      </c>
      <c r="N85" t="str">
        <f>IF(JAAF登録データ貼付!F85="","",ASC(JAAF登録データ貼付!F85&amp;"　"&amp;JAAF登録データ貼付!G85))</f>
        <v/>
      </c>
      <c r="O85" t="str">
        <f>IF(JAAF登録データ貼付!H85="","",JAAF登録データ貼付!H85&amp;" "&amp;JAAF登録データ貼付!I85)</f>
        <v/>
      </c>
    </row>
    <row r="86" spans="1:15" ht="17.25" customHeight="1" x14ac:dyDescent="0.55000000000000004">
      <c r="A86" s="5">
        <v>85</v>
      </c>
      <c r="B86" s="4" t="str">
        <f>IF(JAAF登録データ貼付!A86="","",A86)</f>
        <v/>
      </c>
      <c r="C86" s="4" t="str">
        <f>IF(JAAF登録データ貼付!E86="","",JAAF登録データ貼付!E86)</f>
        <v/>
      </c>
      <c r="D86" s="6" t="str">
        <f t="shared" si="3"/>
        <v/>
      </c>
      <c r="E86" s="7" t="str">
        <f t="shared" si="4"/>
        <v/>
      </c>
      <c r="F86" s="7" t="str">
        <f t="shared" si="5"/>
        <v/>
      </c>
      <c r="G86" s="4" t="str">
        <f>IF(JAAF登録データ貼付!V86="","",RIGHT(JAAF登録データ貼付!V86,1))</f>
        <v/>
      </c>
      <c r="H86" s="4" t="str">
        <f>IF(JAAF登録データ貼付!K86="","",LEFT(JAAF登録データ貼付!K86,1))</f>
        <v/>
      </c>
      <c r="I86" s="80" t="str">
        <f>IF(JAAF登録データ貼付!S86="","",JAAF登録データ貼付!S86)</f>
        <v/>
      </c>
      <c r="J86" s="5" t="str">
        <f>IF(JAAF登録データ貼付!B86="","",JAAF登録データ貼付!B86)</f>
        <v/>
      </c>
      <c r="M86" t="str">
        <f>IF(JAAF登録データ貼付!C86="","",JAAF登録データ貼付!C86&amp;"　"&amp;JAAF登録データ貼付!D86)</f>
        <v/>
      </c>
      <c r="N86" t="str">
        <f>IF(JAAF登録データ貼付!F86="","",ASC(JAAF登録データ貼付!F86&amp;"　"&amp;JAAF登録データ貼付!G86))</f>
        <v/>
      </c>
      <c r="O86" t="str">
        <f>IF(JAAF登録データ貼付!H86="","",JAAF登録データ貼付!H86&amp;" "&amp;JAAF登録データ貼付!I86)</f>
        <v/>
      </c>
    </row>
    <row r="87" spans="1:15" ht="17.25" customHeight="1" x14ac:dyDescent="0.55000000000000004">
      <c r="A87" s="5">
        <v>86</v>
      </c>
      <c r="B87" s="4" t="str">
        <f>IF(JAAF登録データ貼付!A87="","",A87)</f>
        <v/>
      </c>
      <c r="C87" s="4" t="str">
        <f>IF(JAAF登録データ貼付!E87="","",JAAF登録データ貼付!E87)</f>
        <v/>
      </c>
      <c r="D87" s="6" t="str">
        <f t="shared" si="3"/>
        <v/>
      </c>
      <c r="E87" s="7" t="str">
        <f t="shared" si="4"/>
        <v/>
      </c>
      <c r="F87" s="7" t="str">
        <f t="shared" si="5"/>
        <v/>
      </c>
      <c r="G87" s="4" t="str">
        <f>IF(JAAF登録データ貼付!V87="","",RIGHT(JAAF登録データ貼付!V87,1))</f>
        <v/>
      </c>
      <c r="H87" s="4" t="str">
        <f>IF(JAAF登録データ貼付!K87="","",LEFT(JAAF登録データ貼付!K87,1))</f>
        <v/>
      </c>
      <c r="I87" s="80" t="str">
        <f>IF(JAAF登録データ貼付!S87="","",JAAF登録データ貼付!S87)</f>
        <v/>
      </c>
      <c r="J87" s="5" t="str">
        <f>IF(JAAF登録データ貼付!B87="","",JAAF登録データ貼付!B87)</f>
        <v/>
      </c>
      <c r="M87" t="str">
        <f>IF(JAAF登録データ貼付!C87="","",JAAF登録データ貼付!C87&amp;"　"&amp;JAAF登録データ貼付!D87)</f>
        <v/>
      </c>
      <c r="N87" t="str">
        <f>IF(JAAF登録データ貼付!F87="","",ASC(JAAF登録データ貼付!F87&amp;"　"&amp;JAAF登録データ貼付!G87))</f>
        <v/>
      </c>
      <c r="O87" t="str">
        <f>IF(JAAF登録データ貼付!H87="","",JAAF登録データ貼付!H87&amp;" "&amp;JAAF登録データ貼付!I87)</f>
        <v/>
      </c>
    </row>
    <row r="88" spans="1:15" ht="17.25" customHeight="1" x14ac:dyDescent="0.55000000000000004">
      <c r="A88" s="5">
        <v>87</v>
      </c>
      <c r="B88" s="4" t="str">
        <f>IF(JAAF登録データ貼付!A88="","",A88)</f>
        <v/>
      </c>
      <c r="C88" s="4" t="str">
        <f>IF(JAAF登録データ貼付!E88="","",JAAF登録データ貼付!E88)</f>
        <v/>
      </c>
      <c r="D88" s="6" t="str">
        <f t="shared" si="3"/>
        <v/>
      </c>
      <c r="E88" s="7" t="str">
        <f t="shared" si="4"/>
        <v/>
      </c>
      <c r="F88" s="7" t="str">
        <f t="shared" si="5"/>
        <v/>
      </c>
      <c r="G88" s="4" t="str">
        <f>IF(JAAF登録データ貼付!V88="","",RIGHT(JAAF登録データ貼付!V88,1))</f>
        <v/>
      </c>
      <c r="H88" s="4" t="str">
        <f>IF(JAAF登録データ貼付!K88="","",LEFT(JAAF登録データ貼付!K88,1))</f>
        <v/>
      </c>
      <c r="I88" s="80" t="str">
        <f>IF(JAAF登録データ貼付!S88="","",JAAF登録データ貼付!S88)</f>
        <v/>
      </c>
      <c r="J88" s="5" t="str">
        <f>IF(JAAF登録データ貼付!B88="","",JAAF登録データ貼付!B88)</f>
        <v/>
      </c>
      <c r="M88" t="str">
        <f>IF(JAAF登録データ貼付!C88="","",JAAF登録データ貼付!C88&amp;"　"&amp;JAAF登録データ貼付!D88)</f>
        <v/>
      </c>
      <c r="N88" t="str">
        <f>IF(JAAF登録データ貼付!F88="","",ASC(JAAF登録データ貼付!F88&amp;"　"&amp;JAAF登録データ貼付!G88))</f>
        <v/>
      </c>
      <c r="O88" t="str">
        <f>IF(JAAF登録データ貼付!H88="","",JAAF登録データ貼付!H88&amp;" "&amp;JAAF登録データ貼付!I88)</f>
        <v/>
      </c>
    </row>
    <row r="89" spans="1:15" ht="17.25" customHeight="1" x14ac:dyDescent="0.55000000000000004">
      <c r="A89" s="5">
        <v>88</v>
      </c>
      <c r="B89" s="4" t="str">
        <f>IF(JAAF登録データ貼付!A89="","",A89)</f>
        <v/>
      </c>
      <c r="C89" s="4" t="str">
        <f>IF(JAAF登録データ貼付!E89="","",JAAF登録データ貼付!E89)</f>
        <v/>
      </c>
      <c r="D89" s="6" t="str">
        <f t="shared" si="3"/>
        <v/>
      </c>
      <c r="E89" s="7" t="str">
        <f t="shared" si="4"/>
        <v/>
      </c>
      <c r="F89" s="7" t="str">
        <f t="shared" si="5"/>
        <v/>
      </c>
      <c r="G89" s="4" t="str">
        <f>IF(JAAF登録データ貼付!V89="","",RIGHT(JAAF登録データ貼付!V89,1))</f>
        <v/>
      </c>
      <c r="H89" s="4" t="str">
        <f>IF(JAAF登録データ貼付!K89="","",LEFT(JAAF登録データ貼付!K89,1))</f>
        <v/>
      </c>
      <c r="I89" s="80" t="str">
        <f>IF(JAAF登録データ貼付!S89="","",JAAF登録データ貼付!S89)</f>
        <v/>
      </c>
      <c r="J89" s="5" t="str">
        <f>IF(JAAF登録データ貼付!B89="","",JAAF登録データ貼付!B89)</f>
        <v/>
      </c>
      <c r="M89" t="str">
        <f>IF(JAAF登録データ貼付!C89="","",JAAF登録データ貼付!C89&amp;"　"&amp;JAAF登録データ貼付!D89)</f>
        <v/>
      </c>
      <c r="N89" t="str">
        <f>IF(JAAF登録データ貼付!F89="","",ASC(JAAF登録データ貼付!F89&amp;"　"&amp;JAAF登録データ貼付!G89))</f>
        <v/>
      </c>
      <c r="O89" t="str">
        <f>IF(JAAF登録データ貼付!H89="","",JAAF登録データ貼付!H89&amp;" "&amp;JAAF登録データ貼付!I89)</f>
        <v/>
      </c>
    </row>
    <row r="90" spans="1:15" ht="17.25" customHeight="1" x14ac:dyDescent="0.55000000000000004">
      <c r="A90" s="5">
        <v>89</v>
      </c>
      <c r="B90" s="4" t="str">
        <f>IF(JAAF登録データ貼付!A90="","",A90)</f>
        <v/>
      </c>
      <c r="C90" s="4" t="str">
        <f>IF(JAAF登録データ貼付!E90="","",JAAF登録データ貼付!E90)</f>
        <v/>
      </c>
      <c r="D90" s="6" t="str">
        <f t="shared" si="3"/>
        <v/>
      </c>
      <c r="E90" s="7" t="str">
        <f t="shared" si="4"/>
        <v/>
      </c>
      <c r="F90" s="7" t="str">
        <f t="shared" si="5"/>
        <v/>
      </c>
      <c r="G90" s="4" t="str">
        <f>IF(JAAF登録データ貼付!V90="","",RIGHT(JAAF登録データ貼付!V90,1))</f>
        <v/>
      </c>
      <c r="H90" s="4" t="str">
        <f>IF(JAAF登録データ貼付!K90="","",LEFT(JAAF登録データ貼付!K90,1))</f>
        <v/>
      </c>
      <c r="I90" s="80" t="str">
        <f>IF(JAAF登録データ貼付!S90="","",JAAF登録データ貼付!S90)</f>
        <v/>
      </c>
      <c r="J90" s="5" t="str">
        <f>IF(JAAF登録データ貼付!B90="","",JAAF登録データ貼付!B90)</f>
        <v/>
      </c>
      <c r="M90" t="str">
        <f>IF(JAAF登録データ貼付!C90="","",JAAF登録データ貼付!C90&amp;"　"&amp;JAAF登録データ貼付!D90)</f>
        <v/>
      </c>
      <c r="N90" t="str">
        <f>IF(JAAF登録データ貼付!F90="","",ASC(JAAF登録データ貼付!F90&amp;"　"&amp;JAAF登録データ貼付!G90))</f>
        <v/>
      </c>
      <c r="O90" t="str">
        <f>IF(JAAF登録データ貼付!H90="","",JAAF登録データ貼付!H90&amp;" "&amp;JAAF登録データ貼付!I90)</f>
        <v/>
      </c>
    </row>
    <row r="91" spans="1:15" ht="17.25" customHeight="1" x14ac:dyDescent="0.55000000000000004">
      <c r="A91" s="5">
        <v>90</v>
      </c>
      <c r="B91" s="4" t="str">
        <f>IF(JAAF登録データ貼付!A91="","",A91)</f>
        <v/>
      </c>
      <c r="C91" s="4" t="str">
        <f>IF(JAAF登録データ貼付!E91="","",JAAF登録データ貼付!E91)</f>
        <v/>
      </c>
      <c r="D91" s="6" t="str">
        <f t="shared" si="3"/>
        <v/>
      </c>
      <c r="E91" s="7" t="str">
        <f t="shared" si="4"/>
        <v/>
      </c>
      <c r="F91" s="7" t="str">
        <f t="shared" si="5"/>
        <v/>
      </c>
      <c r="G91" s="4" t="str">
        <f>IF(JAAF登録データ貼付!V91="","",RIGHT(JAAF登録データ貼付!V91,1))</f>
        <v/>
      </c>
      <c r="H91" s="4" t="str">
        <f>IF(JAAF登録データ貼付!K91="","",LEFT(JAAF登録データ貼付!K91,1))</f>
        <v/>
      </c>
      <c r="I91" s="80" t="str">
        <f>IF(JAAF登録データ貼付!S91="","",JAAF登録データ貼付!S91)</f>
        <v/>
      </c>
      <c r="J91" s="5" t="str">
        <f>IF(JAAF登録データ貼付!B91="","",JAAF登録データ貼付!B91)</f>
        <v/>
      </c>
      <c r="M91" t="str">
        <f>IF(JAAF登録データ貼付!C91="","",JAAF登録データ貼付!C91&amp;"　"&amp;JAAF登録データ貼付!D91)</f>
        <v/>
      </c>
      <c r="N91" t="str">
        <f>IF(JAAF登録データ貼付!F91="","",ASC(JAAF登録データ貼付!F91&amp;"　"&amp;JAAF登録データ貼付!G91))</f>
        <v/>
      </c>
      <c r="O91" t="str">
        <f>IF(JAAF登録データ貼付!H91="","",JAAF登録データ貼付!H91&amp;" "&amp;JAAF登録データ貼付!I91)</f>
        <v/>
      </c>
    </row>
    <row r="92" spans="1:15" ht="17.25" customHeight="1" x14ac:dyDescent="0.55000000000000004">
      <c r="A92" s="5">
        <v>91</v>
      </c>
      <c r="B92" s="4" t="str">
        <f>IF(JAAF登録データ貼付!A92="","",A92)</f>
        <v/>
      </c>
      <c r="C92" s="4" t="str">
        <f>IF(JAAF登録データ貼付!E92="","",JAAF登録データ貼付!E92)</f>
        <v/>
      </c>
      <c r="D92" s="6" t="str">
        <f t="shared" si="3"/>
        <v/>
      </c>
      <c r="E92" s="7" t="str">
        <f t="shared" si="4"/>
        <v/>
      </c>
      <c r="F92" s="7" t="str">
        <f t="shared" si="5"/>
        <v/>
      </c>
      <c r="G92" s="4" t="str">
        <f>IF(JAAF登録データ貼付!V92="","",RIGHT(JAAF登録データ貼付!V92,1))</f>
        <v/>
      </c>
      <c r="H92" s="4" t="str">
        <f>IF(JAAF登録データ貼付!K92="","",LEFT(JAAF登録データ貼付!K92,1))</f>
        <v/>
      </c>
      <c r="I92" s="80" t="str">
        <f>IF(JAAF登録データ貼付!S92="","",JAAF登録データ貼付!S92)</f>
        <v/>
      </c>
      <c r="J92" s="5" t="str">
        <f>IF(JAAF登録データ貼付!B92="","",JAAF登録データ貼付!B92)</f>
        <v/>
      </c>
      <c r="M92" t="str">
        <f>IF(JAAF登録データ貼付!C92="","",JAAF登録データ貼付!C92&amp;"　"&amp;JAAF登録データ貼付!D92)</f>
        <v/>
      </c>
      <c r="N92" t="str">
        <f>IF(JAAF登録データ貼付!F92="","",ASC(JAAF登録データ貼付!F92&amp;"　"&amp;JAAF登録データ貼付!G92))</f>
        <v/>
      </c>
      <c r="O92" t="str">
        <f>IF(JAAF登録データ貼付!H92="","",JAAF登録データ貼付!H92&amp;" "&amp;JAAF登録データ貼付!I92)</f>
        <v/>
      </c>
    </row>
    <row r="93" spans="1:15" ht="17.25" customHeight="1" x14ac:dyDescent="0.55000000000000004">
      <c r="A93" s="5">
        <v>92</v>
      </c>
      <c r="B93" s="4" t="str">
        <f>IF(JAAF登録データ貼付!A93="","",A93)</f>
        <v/>
      </c>
      <c r="C93" s="4" t="str">
        <f>IF(JAAF登録データ貼付!E93="","",JAAF登録データ貼付!E93)</f>
        <v/>
      </c>
      <c r="D93" s="6" t="str">
        <f t="shared" si="3"/>
        <v/>
      </c>
      <c r="E93" s="7" t="str">
        <f t="shared" si="4"/>
        <v/>
      </c>
      <c r="F93" s="7" t="str">
        <f t="shared" si="5"/>
        <v/>
      </c>
      <c r="G93" s="4" t="str">
        <f>IF(JAAF登録データ貼付!V93="","",RIGHT(JAAF登録データ貼付!V93,1))</f>
        <v/>
      </c>
      <c r="H93" s="4" t="str">
        <f>IF(JAAF登録データ貼付!K93="","",LEFT(JAAF登録データ貼付!K93,1))</f>
        <v/>
      </c>
      <c r="I93" s="80" t="str">
        <f>IF(JAAF登録データ貼付!S93="","",JAAF登録データ貼付!S93)</f>
        <v/>
      </c>
      <c r="J93" s="5" t="str">
        <f>IF(JAAF登録データ貼付!B93="","",JAAF登録データ貼付!B93)</f>
        <v/>
      </c>
      <c r="M93" t="str">
        <f>IF(JAAF登録データ貼付!C93="","",JAAF登録データ貼付!C93&amp;"　"&amp;JAAF登録データ貼付!D93)</f>
        <v/>
      </c>
      <c r="N93" t="str">
        <f>IF(JAAF登録データ貼付!F93="","",ASC(JAAF登録データ貼付!F93&amp;"　"&amp;JAAF登録データ貼付!G93))</f>
        <v/>
      </c>
      <c r="O93" t="str">
        <f>IF(JAAF登録データ貼付!H93="","",JAAF登録データ貼付!H93&amp;" "&amp;JAAF登録データ貼付!I93)</f>
        <v/>
      </c>
    </row>
    <row r="94" spans="1:15" ht="17.25" customHeight="1" x14ac:dyDescent="0.55000000000000004">
      <c r="A94" s="5">
        <v>93</v>
      </c>
      <c r="B94" s="4" t="str">
        <f>IF(JAAF登録データ貼付!A94="","",A94)</f>
        <v/>
      </c>
      <c r="C94" s="4" t="str">
        <f>IF(JAAF登録データ貼付!E94="","",JAAF登録データ貼付!E94)</f>
        <v/>
      </c>
      <c r="D94" s="6" t="str">
        <f t="shared" si="3"/>
        <v/>
      </c>
      <c r="E94" s="7" t="str">
        <f t="shared" si="4"/>
        <v/>
      </c>
      <c r="F94" s="7" t="str">
        <f t="shared" si="5"/>
        <v/>
      </c>
      <c r="G94" s="4" t="str">
        <f>IF(JAAF登録データ貼付!V94="","",RIGHT(JAAF登録データ貼付!V94,1))</f>
        <v/>
      </c>
      <c r="H94" s="4" t="str">
        <f>IF(JAAF登録データ貼付!K94="","",LEFT(JAAF登録データ貼付!K94,1))</f>
        <v/>
      </c>
      <c r="I94" s="80" t="str">
        <f>IF(JAAF登録データ貼付!S94="","",JAAF登録データ貼付!S94)</f>
        <v/>
      </c>
      <c r="J94" s="5" t="str">
        <f>IF(JAAF登録データ貼付!B94="","",JAAF登録データ貼付!B94)</f>
        <v/>
      </c>
      <c r="M94" t="str">
        <f>IF(JAAF登録データ貼付!C94="","",JAAF登録データ貼付!C94&amp;"　"&amp;JAAF登録データ貼付!D94)</f>
        <v/>
      </c>
      <c r="N94" t="str">
        <f>IF(JAAF登録データ貼付!F94="","",ASC(JAAF登録データ貼付!F94&amp;"　"&amp;JAAF登録データ貼付!G94))</f>
        <v/>
      </c>
      <c r="O94" t="str">
        <f>IF(JAAF登録データ貼付!H94="","",JAAF登録データ貼付!H94&amp;" "&amp;JAAF登録データ貼付!I94)</f>
        <v/>
      </c>
    </row>
    <row r="95" spans="1:15" ht="17.25" customHeight="1" x14ac:dyDescent="0.55000000000000004">
      <c r="A95" s="5">
        <v>94</v>
      </c>
      <c r="B95" s="4" t="str">
        <f>IF(JAAF登録データ貼付!A95="","",A95)</f>
        <v/>
      </c>
      <c r="C95" s="4" t="str">
        <f>IF(JAAF登録データ貼付!E95="","",JAAF登録データ貼付!E95)</f>
        <v/>
      </c>
      <c r="D95" s="6" t="str">
        <f t="shared" si="3"/>
        <v/>
      </c>
      <c r="E95" s="7" t="str">
        <f t="shared" si="4"/>
        <v/>
      </c>
      <c r="F95" s="7" t="str">
        <f t="shared" si="5"/>
        <v/>
      </c>
      <c r="G95" s="4" t="str">
        <f>IF(JAAF登録データ貼付!V95="","",RIGHT(JAAF登録データ貼付!V95,1))</f>
        <v/>
      </c>
      <c r="H95" s="4" t="str">
        <f>IF(JAAF登録データ貼付!K95="","",LEFT(JAAF登録データ貼付!K95,1))</f>
        <v/>
      </c>
      <c r="I95" s="80" t="str">
        <f>IF(JAAF登録データ貼付!S95="","",JAAF登録データ貼付!S95)</f>
        <v/>
      </c>
      <c r="J95" s="5" t="str">
        <f>IF(JAAF登録データ貼付!B95="","",JAAF登録データ貼付!B95)</f>
        <v/>
      </c>
      <c r="M95" t="str">
        <f>IF(JAAF登録データ貼付!C95="","",JAAF登録データ貼付!C95&amp;"　"&amp;JAAF登録データ貼付!D95)</f>
        <v/>
      </c>
      <c r="N95" t="str">
        <f>IF(JAAF登録データ貼付!F95="","",ASC(JAAF登録データ貼付!F95&amp;"　"&amp;JAAF登録データ貼付!G95))</f>
        <v/>
      </c>
      <c r="O95" t="str">
        <f>IF(JAAF登録データ貼付!H95="","",JAAF登録データ貼付!H95&amp;" "&amp;JAAF登録データ貼付!I95)</f>
        <v/>
      </c>
    </row>
    <row r="96" spans="1:15" ht="17.25" customHeight="1" x14ac:dyDescent="0.55000000000000004">
      <c r="A96" s="5">
        <v>95</v>
      </c>
      <c r="B96" s="4" t="str">
        <f>IF(JAAF登録データ貼付!A96="","",A96)</f>
        <v/>
      </c>
      <c r="C96" s="4" t="str">
        <f>IF(JAAF登録データ貼付!E96="","",JAAF登録データ貼付!E96)</f>
        <v/>
      </c>
      <c r="D96" s="6" t="str">
        <f t="shared" si="3"/>
        <v/>
      </c>
      <c r="E96" s="7" t="str">
        <f t="shared" si="4"/>
        <v/>
      </c>
      <c r="F96" s="7" t="str">
        <f t="shared" si="5"/>
        <v/>
      </c>
      <c r="G96" s="4" t="str">
        <f>IF(JAAF登録データ貼付!V96="","",RIGHT(JAAF登録データ貼付!V96,1))</f>
        <v/>
      </c>
      <c r="H96" s="4" t="str">
        <f>IF(JAAF登録データ貼付!K96="","",LEFT(JAAF登録データ貼付!K96,1))</f>
        <v/>
      </c>
      <c r="I96" s="80" t="str">
        <f>IF(JAAF登録データ貼付!S96="","",JAAF登録データ貼付!S96)</f>
        <v/>
      </c>
      <c r="J96" s="5" t="str">
        <f>IF(JAAF登録データ貼付!B96="","",JAAF登録データ貼付!B96)</f>
        <v/>
      </c>
      <c r="M96" t="str">
        <f>IF(JAAF登録データ貼付!C96="","",JAAF登録データ貼付!C96&amp;"　"&amp;JAAF登録データ貼付!D96)</f>
        <v/>
      </c>
      <c r="N96" t="str">
        <f>IF(JAAF登録データ貼付!F96="","",ASC(JAAF登録データ貼付!F96&amp;"　"&amp;JAAF登録データ貼付!G96))</f>
        <v/>
      </c>
      <c r="O96" t="str">
        <f>IF(JAAF登録データ貼付!H96="","",JAAF登録データ貼付!H96&amp;" "&amp;JAAF登録データ貼付!I96)</f>
        <v/>
      </c>
    </row>
    <row r="97" spans="1:15" ht="17.25" customHeight="1" x14ac:dyDescent="0.55000000000000004">
      <c r="A97" s="5">
        <v>96</v>
      </c>
      <c r="B97" s="4" t="str">
        <f>IF(JAAF登録データ貼付!A97="","",A97)</f>
        <v/>
      </c>
      <c r="C97" s="4" t="str">
        <f>IF(JAAF登録データ貼付!E97="","",JAAF登録データ貼付!E97)</f>
        <v/>
      </c>
      <c r="D97" s="6" t="str">
        <f t="shared" si="3"/>
        <v/>
      </c>
      <c r="E97" s="7" t="str">
        <f t="shared" si="4"/>
        <v/>
      </c>
      <c r="F97" s="7" t="str">
        <f t="shared" si="5"/>
        <v/>
      </c>
      <c r="G97" s="4" t="str">
        <f>IF(JAAF登録データ貼付!V97="","",RIGHT(JAAF登録データ貼付!V97,1))</f>
        <v/>
      </c>
      <c r="H97" s="4" t="str">
        <f>IF(JAAF登録データ貼付!K97="","",LEFT(JAAF登録データ貼付!K97,1))</f>
        <v/>
      </c>
      <c r="I97" s="80" t="str">
        <f>IF(JAAF登録データ貼付!S97="","",JAAF登録データ貼付!S97)</f>
        <v/>
      </c>
      <c r="J97" s="5" t="str">
        <f>IF(JAAF登録データ貼付!B97="","",JAAF登録データ貼付!B97)</f>
        <v/>
      </c>
      <c r="M97" t="str">
        <f>IF(JAAF登録データ貼付!C97="","",JAAF登録データ貼付!C97&amp;"　"&amp;JAAF登録データ貼付!D97)</f>
        <v/>
      </c>
      <c r="N97" t="str">
        <f>IF(JAAF登録データ貼付!F97="","",ASC(JAAF登録データ貼付!F97&amp;"　"&amp;JAAF登録データ貼付!G97))</f>
        <v/>
      </c>
      <c r="O97" t="str">
        <f>IF(JAAF登録データ貼付!H97="","",JAAF登録データ貼付!H97&amp;" "&amp;JAAF登録データ貼付!I97)</f>
        <v/>
      </c>
    </row>
    <row r="98" spans="1:15" ht="17.25" customHeight="1" x14ac:dyDescent="0.55000000000000004">
      <c r="A98" s="5">
        <v>97</v>
      </c>
      <c r="B98" s="4" t="str">
        <f>IF(JAAF登録データ貼付!A98="","",A98)</f>
        <v/>
      </c>
      <c r="C98" s="4" t="str">
        <f>IF(JAAF登録データ貼付!E98="","",JAAF登録データ貼付!E98)</f>
        <v/>
      </c>
      <c r="D98" s="6" t="str">
        <f t="shared" si="3"/>
        <v/>
      </c>
      <c r="E98" s="7" t="str">
        <f t="shared" si="4"/>
        <v/>
      </c>
      <c r="F98" s="7" t="str">
        <f t="shared" si="5"/>
        <v/>
      </c>
      <c r="G98" s="4" t="str">
        <f>IF(JAAF登録データ貼付!V98="","",RIGHT(JAAF登録データ貼付!V98,1))</f>
        <v/>
      </c>
      <c r="H98" s="4" t="str">
        <f>IF(JAAF登録データ貼付!K98="","",LEFT(JAAF登録データ貼付!K98,1))</f>
        <v/>
      </c>
      <c r="I98" s="80" t="str">
        <f>IF(JAAF登録データ貼付!S98="","",JAAF登録データ貼付!S98)</f>
        <v/>
      </c>
      <c r="J98" s="5" t="str">
        <f>IF(JAAF登録データ貼付!B98="","",JAAF登録データ貼付!B98)</f>
        <v/>
      </c>
      <c r="M98" t="str">
        <f>IF(JAAF登録データ貼付!C98="","",JAAF登録データ貼付!C98&amp;"　"&amp;JAAF登録データ貼付!D98)</f>
        <v/>
      </c>
      <c r="N98" t="str">
        <f>IF(JAAF登録データ貼付!F98="","",ASC(JAAF登録データ貼付!F98&amp;"　"&amp;JAAF登録データ貼付!G98))</f>
        <v/>
      </c>
      <c r="O98" t="str">
        <f>IF(JAAF登録データ貼付!H98="","",JAAF登録データ貼付!H98&amp;" "&amp;JAAF登録データ貼付!I98)</f>
        <v/>
      </c>
    </row>
    <row r="99" spans="1:15" ht="17.25" customHeight="1" x14ac:dyDescent="0.55000000000000004">
      <c r="A99" s="5">
        <v>98</v>
      </c>
      <c r="B99" s="4" t="str">
        <f>IF(JAAF登録データ貼付!A99="","",A99)</f>
        <v/>
      </c>
      <c r="C99" s="4" t="str">
        <f>IF(JAAF登録データ貼付!E99="","",JAAF登録データ貼付!E99)</f>
        <v/>
      </c>
      <c r="D99" s="6" t="str">
        <f t="shared" si="3"/>
        <v/>
      </c>
      <c r="E99" s="7" t="str">
        <f t="shared" si="4"/>
        <v/>
      </c>
      <c r="F99" s="7" t="str">
        <f t="shared" si="5"/>
        <v/>
      </c>
      <c r="G99" s="4" t="str">
        <f>IF(JAAF登録データ貼付!V99="","",RIGHT(JAAF登録データ貼付!V99,1))</f>
        <v/>
      </c>
      <c r="H99" s="4" t="str">
        <f>IF(JAAF登録データ貼付!K99="","",LEFT(JAAF登録データ貼付!K99,1))</f>
        <v/>
      </c>
      <c r="I99" s="80" t="str">
        <f>IF(JAAF登録データ貼付!S99="","",JAAF登録データ貼付!S99)</f>
        <v/>
      </c>
      <c r="J99" s="5" t="str">
        <f>IF(JAAF登録データ貼付!B99="","",JAAF登録データ貼付!B99)</f>
        <v/>
      </c>
      <c r="M99" t="str">
        <f>IF(JAAF登録データ貼付!C99="","",JAAF登録データ貼付!C99&amp;"　"&amp;JAAF登録データ貼付!D99)</f>
        <v/>
      </c>
      <c r="N99" t="str">
        <f>IF(JAAF登録データ貼付!F99="","",ASC(JAAF登録データ貼付!F99&amp;"　"&amp;JAAF登録データ貼付!G99))</f>
        <v/>
      </c>
      <c r="O99" t="str">
        <f>IF(JAAF登録データ貼付!H99="","",JAAF登録データ貼付!H99&amp;" "&amp;JAAF登録データ貼付!I99)</f>
        <v/>
      </c>
    </row>
    <row r="100" spans="1:15" ht="17.25" customHeight="1" x14ac:dyDescent="0.55000000000000004">
      <c r="A100" s="5">
        <v>99</v>
      </c>
      <c r="B100" s="4" t="str">
        <f>IF(JAAF登録データ貼付!A100="","",A100)</f>
        <v/>
      </c>
      <c r="C100" s="4" t="str">
        <f>IF(JAAF登録データ貼付!E100="","",JAAF登録データ貼付!E100)</f>
        <v/>
      </c>
      <c r="D100" s="6" t="str">
        <f t="shared" si="3"/>
        <v/>
      </c>
      <c r="E100" s="7" t="str">
        <f t="shared" si="4"/>
        <v/>
      </c>
      <c r="F100" s="7" t="str">
        <f t="shared" si="5"/>
        <v/>
      </c>
      <c r="G100" s="4" t="str">
        <f>IF(JAAF登録データ貼付!V100="","",RIGHT(JAAF登録データ貼付!V100,1))</f>
        <v/>
      </c>
      <c r="H100" s="4" t="str">
        <f>IF(JAAF登録データ貼付!K100="","",LEFT(JAAF登録データ貼付!K100,1))</f>
        <v/>
      </c>
      <c r="I100" s="80" t="str">
        <f>IF(JAAF登録データ貼付!S100="","",JAAF登録データ貼付!S100)</f>
        <v/>
      </c>
      <c r="J100" s="5" t="str">
        <f>IF(JAAF登録データ貼付!B100="","",JAAF登録データ貼付!B100)</f>
        <v/>
      </c>
      <c r="M100" t="str">
        <f>IF(JAAF登録データ貼付!C100="","",JAAF登録データ貼付!C100&amp;"　"&amp;JAAF登録データ貼付!D100)</f>
        <v/>
      </c>
      <c r="N100" t="str">
        <f>IF(JAAF登録データ貼付!F100="","",ASC(JAAF登録データ貼付!F100&amp;"　"&amp;JAAF登録データ貼付!G100))</f>
        <v/>
      </c>
      <c r="O100" t="str">
        <f>IF(JAAF登録データ貼付!H100="","",JAAF登録データ貼付!H100&amp;" "&amp;JAAF登録データ貼付!I100)</f>
        <v/>
      </c>
    </row>
    <row r="101" spans="1:15" ht="17.25" customHeight="1" x14ac:dyDescent="0.55000000000000004">
      <c r="A101" s="5">
        <v>100</v>
      </c>
      <c r="B101" s="4" t="str">
        <f>IF(JAAF登録データ貼付!A101="","",A101)</f>
        <v/>
      </c>
      <c r="C101" s="4" t="str">
        <f>IF(JAAF登録データ貼付!E101="","",JAAF登録データ貼付!E101)</f>
        <v/>
      </c>
      <c r="D101" s="6" t="str">
        <f t="shared" si="3"/>
        <v/>
      </c>
      <c r="E101" s="7" t="str">
        <f t="shared" si="4"/>
        <v/>
      </c>
      <c r="F101" s="7" t="str">
        <f t="shared" si="5"/>
        <v/>
      </c>
      <c r="G101" s="4" t="str">
        <f>IF(JAAF登録データ貼付!V101="","",RIGHT(JAAF登録データ貼付!V101,1))</f>
        <v/>
      </c>
      <c r="H101" s="4" t="str">
        <f>IF(JAAF登録データ貼付!K101="","",LEFT(JAAF登録データ貼付!K101,1))</f>
        <v/>
      </c>
      <c r="I101" s="80" t="str">
        <f>IF(JAAF登録データ貼付!S101="","",JAAF登録データ貼付!S101)</f>
        <v/>
      </c>
      <c r="J101" s="5" t="str">
        <f>IF(JAAF登録データ貼付!B101="","",JAAF登録データ貼付!B101)</f>
        <v/>
      </c>
      <c r="M101" t="str">
        <f>IF(JAAF登録データ貼付!C101="","",JAAF登録データ貼付!C101&amp;"　"&amp;JAAF登録データ貼付!D101)</f>
        <v/>
      </c>
      <c r="N101" t="str">
        <f>IF(JAAF登録データ貼付!F101="","",ASC(JAAF登録データ貼付!F101&amp;"　"&amp;JAAF登録データ貼付!G101))</f>
        <v/>
      </c>
      <c r="O101" t="str">
        <f>IF(JAAF登録データ貼付!H101="","",JAAF登録データ貼付!H101&amp;" "&amp;JAAF登録データ貼付!I101)</f>
        <v/>
      </c>
    </row>
  </sheetData>
  <sheetProtection sheet="1" selectLockedCell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41" min="1" max="8" man="1"/>
    <brk id="80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1"/>
  <sheetViews>
    <sheetView workbookViewId="0">
      <selection activeCell="F10" sqref="F10"/>
    </sheetView>
  </sheetViews>
  <sheetFormatPr defaultRowHeight="18" x14ac:dyDescent="0.55000000000000004"/>
  <cols>
    <col min="1" max="4" width="5.08203125" customWidth="1"/>
    <col min="5" max="5" width="7.33203125" customWidth="1"/>
    <col min="6" max="9" width="13.83203125" customWidth="1"/>
    <col min="10" max="10" width="9" customWidth="1"/>
    <col min="11" max="12" width="4.25" customWidth="1"/>
    <col min="13" max="14" width="5.5" customWidth="1"/>
    <col min="15" max="15" width="5.33203125" customWidth="1"/>
    <col min="16" max="16" width="10.5" bestFit="1" customWidth="1"/>
    <col min="17" max="36" width="5.5" customWidth="1"/>
  </cols>
  <sheetData>
    <row r="1" spans="1:36" x14ac:dyDescent="0.55000000000000004">
      <c r="A1" t="s">
        <v>81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1</v>
      </c>
      <c r="K1" t="s">
        <v>2</v>
      </c>
      <c r="L1" t="s">
        <v>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  <c r="R1" t="s">
        <v>95</v>
      </c>
      <c r="S1" t="s">
        <v>96</v>
      </c>
      <c r="T1" t="s">
        <v>97</v>
      </c>
      <c r="U1" t="s">
        <v>98</v>
      </c>
      <c r="V1" t="s">
        <v>99</v>
      </c>
      <c r="W1" t="s">
        <v>100</v>
      </c>
      <c r="X1" t="s">
        <v>101</v>
      </c>
      <c r="Y1" t="s">
        <v>102</v>
      </c>
      <c r="Z1" t="s">
        <v>103</v>
      </c>
      <c r="AA1" t="s">
        <v>104</v>
      </c>
      <c r="AB1" t="s">
        <v>105</v>
      </c>
      <c r="AC1" t="s">
        <v>106</v>
      </c>
      <c r="AD1" t="s">
        <v>107</v>
      </c>
      <c r="AE1" t="s">
        <v>108</v>
      </c>
      <c r="AF1" t="s">
        <v>109</v>
      </c>
      <c r="AG1" t="s">
        <v>110</v>
      </c>
      <c r="AH1" t="s">
        <v>111</v>
      </c>
      <c r="AI1" t="s">
        <v>112</v>
      </c>
      <c r="AJ1" t="s">
        <v>113</v>
      </c>
    </row>
    <row r="2" spans="1:36" x14ac:dyDescent="0.55000000000000004">
      <c r="A2">
        <v>1</v>
      </c>
      <c r="B2" t="str">
        <f>IF(F2="","",申込書!$S$9)</f>
        <v/>
      </c>
      <c r="E2" t="str">
        <f>IF(申込書!C9="","",申込書!C9)</f>
        <v/>
      </c>
      <c r="F2" t="str">
        <f>IF(申込書!E9="","",申込書!E9)</f>
        <v/>
      </c>
      <c r="G2" t="str">
        <f>IF(申込書!F9="","",申込書!F9)</f>
        <v/>
      </c>
      <c r="H2" t="str">
        <f>IF(申込書!E9="","",申込書!E9)</f>
        <v/>
      </c>
      <c r="I2" t="str">
        <f>IF(申込書!G9="","",申込書!G9)</f>
        <v/>
      </c>
      <c r="J2" t="str">
        <f>IF(F2="","","JPN")</f>
        <v/>
      </c>
      <c r="K2" t="str">
        <f>IF(申込書!Q9="","",申込書!Q9)</f>
        <v/>
      </c>
      <c r="L2" t="str">
        <f>IF(申込書!I9="","",申込書!I9)</f>
        <v/>
      </c>
      <c r="M2" t="str">
        <f>IF(申込書!K9="","",LEFT(申込書!K9,4))</f>
        <v/>
      </c>
      <c r="N2" t="str">
        <f>IF(申込書!K9="","",RIGHT(申込書!K9,4))</f>
        <v/>
      </c>
      <c r="O2" t="str">
        <f>IF(F2="","","秋田")</f>
        <v/>
      </c>
      <c r="P2" t="str">
        <f>IF(申込書!D9="","",申込書!D9)</f>
        <v/>
      </c>
      <c r="Q2" t="str">
        <f>IF(申込書!P9="","",申込書!P9)</f>
        <v/>
      </c>
      <c r="R2" t="str">
        <f>IF(申込書!M9="","",申込書!M9)</f>
        <v/>
      </c>
      <c r="S2" t="str">
        <f>IF($Q2="","",0)</f>
        <v/>
      </c>
      <c r="T2" t="str">
        <f>IF($Q2="","",0)</f>
        <v/>
      </c>
    </row>
    <row r="3" spans="1:36" x14ac:dyDescent="0.55000000000000004">
      <c r="A3">
        <v>2</v>
      </c>
      <c r="B3" t="str">
        <f>IF(F3="","",申込書!$S$9)</f>
        <v/>
      </c>
      <c r="E3" t="str">
        <f>IF(申込書!C10="","",申込書!C10)</f>
        <v/>
      </c>
      <c r="F3" t="str">
        <f>IF(申込書!E10="","",申込書!E10)</f>
        <v/>
      </c>
      <c r="G3" t="str">
        <f>IF(申込書!F10="","",申込書!F10)</f>
        <v/>
      </c>
      <c r="H3" t="str">
        <f>IF(申込書!E10="","",申込書!E10)</f>
        <v/>
      </c>
      <c r="I3" t="str">
        <f>IF(申込書!G10="","",申込書!G10)</f>
        <v/>
      </c>
      <c r="J3" t="str">
        <f t="shared" ref="J3:J41" si="0">IF(F3="","","JPN")</f>
        <v/>
      </c>
      <c r="K3" t="str">
        <f>IF(申込書!Q10="","",申込書!Q10)</f>
        <v/>
      </c>
      <c r="L3" t="str">
        <f>IF(申込書!I10="","",申込書!I10)</f>
        <v/>
      </c>
      <c r="M3" t="str">
        <f>IF(申込書!K10="","",LEFT(申込書!K10,4))</f>
        <v/>
      </c>
      <c r="N3" t="str">
        <f>IF(申込書!K10="","",RIGHT(申込書!K10,4))</f>
        <v/>
      </c>
      <c r="O3" t="str">
        <f t="shared" ref="O3:O41" si="1">IF(F3="","","秋田")</f>
        <v/>
      </c>
      <c r="P3" t="str">
        <f>IF(申込書!D10="","",申込書!D10)</f>
        <v/>
      </c>
      <c r="Q3" t="str">
        <f>IF(申込書!P10="","",申込書!P10)</f>
        <v/>
      </c>
      <c r="R3" t="str">
        <f>IF(申込書!M10="","",申込書!M10)</f>
        <v/>
      </c>
      <c r="S3" t="str">
        <f t="shared" ref="S3:T41" si="2">IF($Q3="","",0)</f>
        <v/>
      </c>
      <c r="T3" t="str">
        <f t="shared" si="2"/>
        <v/>
      </c>
    </row>
    <row r="4" spans="1:36" x14ac:dyDescent="0.55000000000000004">
      <c r="A4">
        <v>3</v>
      </c>
      <c r="B4" t="str">
        <f>IF(F4="","",申込書!$S$9)</f>
        <v/>
      </c>
      <c r="E4" t="str">
        <f>IF(申込書!C11="","",申込書!C11)</f>
        <v/>
      </c>
      <c r="F4" t="str">
        <f>IF(申込書!E11="","",申込書!E11)</f>
        <v/>
      </c>
      <c r="G4" t="str">
        <f>IF(申込書!F11="","",申込書!F11)</f>
        <v/>
      </c>
      <c r="H4" t="str">
        <f>IF(申込書!E11="","",申込書!E11)</f>
        <v/>
      </c>
      <c r="I4" t="str">
        <f>IF(申込書!G11="","",申込書!G11)</f>
        <v/>
      </c>
      <c r="J4" t="str">
        <f t="shared" si="0"/>
        <v/>
      </c>
      <c r="K4" t="str">
        <f>IF(申込書!Q11="","",申込書!Q11)</f>
        <v/>
      </c>
      <c r="L4" t="str">
        <f>IF(申込書!I11="","",申込書!I11)</f>
        <v/>
      </c>
      <c r="M4" t="str">
        <f>IF(申込書!K11="","",LEFT(申込書!K11,4))</f>
        <v/>
      </c>
      <c r="N4" t="str">
        <f>IF(申込書!K11="","",RIGHT(申込書!K11,4))</f>
        <v/>
      </c>
      <c r="O4" t="str">
        <f t="shared" si="1"/>
        <v/>
      </c>
      <c r="P4" t="str">
        <f>IF(申込書!D11="","",申込書!D11)</f>
        <v/>
      </c>
      <c r="Q4" t="str">
        <f>IF(申込書!P11="","",申込書!P11)</f>
        <v/>
      </c>
      <c r="R4" t="str">
        <f>IF(申込書!M11="","",申込書!M11)</f>
        <v/>
      </c>
      <c r="S4" t="str">
        <f t="shared" si="2"/>
        <v/>
      </c>
      <c r="T4" t="str">
        <f t="shared" si="2"/>
        <v/>
      </c>
    </row>
    <row r="5" spans="1:36" x14ac:dyDescent="0.55000000000000004">
      <c r="A5">
        <v>4</v>
      </c>
      <c r="B5" t="str">
        <f>IF(F5="","",申込書!$S$9)</f>
        <v/>
      </c>
      <c r="E5" t="str">
        <f>IF(申込書!C12="","",申込書!C12)</f>
        <v/>
      </c>
      <c r="F5" t="str">
        <f>IF(申込書!E12="","",申込書!E12)</f>
        <v/>
      </c>
      <c r="G5" t="str">
        <f>IF(申込書!F12="","",申込書!F12)</f>
        <v/>
      </c>
      <c r="H5" t="str">
        <f>IF(申込書!E12="","",申込書!E12)</f>
        <v/>
      </c>
      <c r="I5" t="str">
        <f>IF(申込書!G12="","",申込書!G12)</f>
        <v/>
      </c>
      <c r="J5" t="str">
        <f t="shared" si="0"/>
        <v/>
      </c>
      <c r="K5" t="str">
        <f>IF(申込書!Q12="","",申込書!Q12)</f>
        <v/>
      </c>
      <c r="L5" t="str">
        <f>IF(申込書!I12="","",申込書!I12)</f>
        <v/>
      </c>
      <c r="M5" t="str">
        <f>IF(申込書!K12="","",LEFT(申込書!K12,4))</f>
        <v/>
      </c>
      <c r="N5" t="str">
        <f>IF(申込書!K12="","",RIGHT(申込書!K12,4))</f>
        <v/>
      </c>
      <c r="O5" t="str">
        <f t="shared" si="1"/>
        <v/>
      </c>
      <c r="P5" t="str">
        <f>IF(申込書!D12="","",申込書!D12)</f>
        <v/>
      </c>
      <c r="Q5" t="str">
        <f>IF(申込書!P12="","",申込書!P12)</f>
        <v/>
      </c>
      <c r="R5" t="str">
        <f>IF(申込書!M12="","",申込書!M12)</f>
        <v/>
      </c>
      <c r="S5" t="str">
        <f t="shared" si="2"/>
        <v/>
      </c>
      <c r="T5" t="str">
        <f t="shared" si="2"/>
        <v/>
      </c>
    </row>
    <row r="6" spans="1:36" x14ac:dyDescent="0.55000000000000004">
      <c r="A6">
        <v>5</v>
      </c>
      <c r="B6" t="str">
        <f>IF(F6="","",申込書!$S$9)</f>
        <v/>
      </c>
      <c r="E6" t="str">
        <f>IF(申込書!C13="","",申込書!C13)</f>
        <v/>
      </c>
      <c r="F6" t="str">
        <f>IF(申込書!E13="","",申込書!E13)</f>
        <v/>
      </c>
      <c r="G6" t="str">
        <f>IF(申込書!F13="","",申込書!F13)</f>
        <v/>
      </c>
      <c r="H6" t="str">
        <f>IF(申込書!E13="","",申込書!E13)</f>
        <v/>
      </c>
      <c r="I6" t="str">
        <f>IF(申込書!G13="","",申込書!G13)</f>
        <v/>
      </c>
      <c r="J6" t="str">
        <f t="shared" si="0"/>
        <v/>
      </c>
      <c r="K6" t="str">
        <f>IF(申込書!Q13="","",申込書!Q13)</f>
        <v/>
      </c>
      <c r="L6" t="str">
        <f>IF(申込書!I13="","",申込書!I13)</f>
        <v/>
      </c>
      <c r="M6" t="str">
        <f>IF(申込書!K13="","",LEFT(申込書!K13,4))</f>
        <v/>
      </c>
      <c r="N6" t="str">
        <f>IF(申込書!K13="","",RIGHT(申込書!K13,4))</f>
        <v/>
      </c>
      <c r="O6" t="str">
        <f t="shared" si="1"/>
        <v/>
      </c>
      <c r="P6" t="str">
        <f>IF(申込書!D13="","",申込書!D13)</f>
        <v/>
      </c>
      <c r="Q6" t="str">
        <f>IF(申込書!P13="","",申込書!P13)</f>
        <v/>
      </c>
      <c r="R6" t="str">
        <f>IF(申込書!M13="","",申込書!M13)</f>
        <v/>
      </c>
      <c r="S6" t="str">
        <f t="shared" si="2"/>
        <v/>
      </c>
      <c r="T6" t="str">
        <f t="shared" si="2"/>
        <v/>
      </c>
    </row>
    <row r="7" spans="1:36" x14ac:dyDescent="0.55000000000000004">
      <c r="A7">
        <v>6</v>
      </c>
      <c r="B7" t="str">
        <f>IF(F7="","",申込書!$S$9)</f>
        <v/>
      </c>
      <c r="E7" t="str">
        <f>IF(申込書!C14="","",申込書!C14)</f>
        <v/>
      </c>
      <c r="F7" t="str">
        <f>IF(申込書!E14="","",申込書!E14)</f>
        <v/>
      </c>
      <c r="G7" t="str">
        <f>IF(申込書!F14="","",申込書!F14)</f>
        <v/>
      </c>
      <c r="H7" t="str">
        <f>IF(申込書!E14="","",申込書!E14)</f>
        <v/>
      </c>
      <c r="I7" t="str">
        <f>IF(申込書!G14="","",申込書!G14)</f>
        <v/>
      </c>
      <c r="J7" t="str">
        <f t="shared" si="0"/>
        <v/>
      </c>
      <c r="K7" t="str">
        <f>IF(申込書!Q14="","",申込書!Q14)</f>
        <v/>
      </c>
      <c r="L7" t="str">
        <f>IF(申込書!I14="","",申込書!I14)</f>
        <v/>
      </c>
      <c r="M7" t="str">
        <f>IF(申込書!K14="","",LEFT(申込書!K14,4))</f>
        <v/>
      </c>
      <c r="N7" t="str">
        <f>IF(申込書!K14="","",RIGHT(申込書!K14,4))</f>
        <v/>
      </c>
      <c r="O7" t="str">
        <f t="shared" si="1"/>
        <v/>
      </c>
      <c r="P7" t="str">
        <f>IF(申込書!D14="","",申込書!D14)</f>
        <v/>
      </c>
      <c r="Q7" t="str">
        <f>IF(申込書!P14="","",申込書!P14)</f>
        <v/>
      </c>
      <c r="R7" t="str">
        <f>IF(申込書!M14="","",申込書!M14)</f>
        <v/>
      </c>
      <c r="S7" t="str">
        <f t="shared" si="2"/>
        <v/>
      </c>
      <c r="T7" t="str">
        <f t="shared" si="2"/>
        <v/>
      </c>
    </row>
    <row r="8" spans="1:36" x14ac:dyDescent="0.55000000000000004">
      <c r="A8">
        <v>7</v>
      </c>
      <c r="B8" t="str">
        <f>IF(F8="","",申込書!$S$9)</f>
        <v/>
      </c>
      <c r="E8" t="str">
        <f>IF(申込書!C15="","",申込書!C15)</f>
        <v/>
      </c>
      <c r="F8" t="str">
        <f>IF(申込書!E15="","",申込書!E15)</f>
        <v/>
      </c>
      <c r="G8" t="str">
        <f>IF(申込書!F15="","",申込書!F15)</f>
        <v/>
      </c>
      <c r="H8" t="str">
        <f>IF(申込書!E15="","",申込書!E15)</f>
        <v/>
      </c>
      <c r="I8" t="str">
        <f>IF(申込書!G15="","",申込書!G15)</f>
        <v/>
      </c>
      <c r="J8" t="str">
        <f t="shared" si="0"/>
        <v/>
      </c>
      <c r="K8" t="str">
        <f>IF(申込書!Q15="","",申込書!Q15)</f>
        <v/>
      </c>
      <c r="L8" t="str">
        <f>IF(申込書!I15="","",申込書!I15)</f>
        <v/>
      </c>
      <c r="M8" t="str">
        <f>IF(申込書!K15="","",LEFT(申込書!K15,4))</f>
        <v/>
      </c>
      <c r="N8" t="str">
        <f>IF(申込書!K15="","",RIGHT(申込書!K15,4))</f>
        <v/>
      </c>
      <c r="O8" t="str">
        <f t="shared" si="1"/>
        <v/>
      </c>
      <c r="P8" t="str">
        <f>IF(申込書!D15="","",申込書!D15)</f>
        <v/>
      </c>
      <c r="Q8" t="str">
        <f>IF(申込書!P15="","",申込書!P15)</f>
        <v/>
      </c>
      <c r="R8" t="str">
        <f>IF(申込書!M15="","",申込書!M15)</f>
        <v/>
      </c>
      <c r="S8" t="str">
        <f t="shared" si="2"/>
        <v/>
      </c>
      <c r="T8" t="str">
        <f t="shared" si="2"/>
        <v/>
      </c>
    </row>
    <row r="9" spans="1:36" x14ac:dyDescent="0.55000000000000004">
      <c r="A9">
        <v>8</v>
      </c>
      <c r="B9" t="str">
        <f>IF(F9="","",申込書!$S$9)</f>
        <v/>
      </c>
      <c r="E9" t="str">
        <f>IF(申込書!C16="","",申込書!C16)</f>
        <v/>
      </c>
      <c r="F9" t="str">
        <f>IF(申込書!E16="","",申込書!E16)</f>
        <v/>
      </c>
      <c r="G9" t="str">
        <f>IF(申込書!F16="","",申込書!F16)</f>
        <v/>
      </c>
      <c r="H9" t="str">
        <f>IF(申込書!E16="","",申込書!E16)</f>
        <v/>
      </c>
      <c r="I9" t="str">
        <f>IF(申込書!G16="","",申込書!G16)</f>
        <v/>
      </c>
      <c r="J9" t="str">
        <f t="shared" si="0"/>
        <v/>
      </c>
      <c r="K9" t="str">
        <f>IF(申込書!Q16="","",申込書!Q16)</f>
        <v/>
      </c>
      <c r="L9" t="str">
        <f>IF(申込書!I16="","",申込書!I16)</f>
        <v/>
      </c>
      <c r="M9" t="str">
        <f>IF(申込書!K16="","",LEFT(申込書!K16,4))</f>
        <v/>
      </c>
      <c r="N9" t="str">
        <f>IF(申込書!K16="","",RIGHT(申込書!K16,4))</f>
        <v/>
      </c>
      <c r="O9" t="str">
        <f t="shared" si="1"/>
        <v/>
      </c>
      <c r="P9" t="str">
        <f>IF(申込書!D16="","",申込書!D16)</f>
        <v/>
      </c>
      <c r="Q9" t="str">
        <f>IF(申込書!P16="","",申込書!P16)</f>
        <v/>
      </c>
      <c r="R9" t="str">
        <f>IF(申込書!M16="","",申込書!M16)</f>
        <v/>
      </c>
      <c r="S9" t="str">
        <f t="shared" si="2"/>
        <v/>
      </c>
      <c r="T9" t="str">
        <f t="shared" si="2"/>
        <v/>
      </c>
    </row>
    <row r="10" spans="1:36" x14ac:dyDescent="0.55000000000000004">
      <c r="A10">
        <v>9</v>
      </c>
      <c r="B10" t="str">
        <f>IF(F10="","",申込書!$S$9)</f>
        <v/>
      </c>
      <c r="E10" t="str">
        <f>IF(申込書!C17="","",申込書!C17)</f>
        <v/>
      </c>
      <c r="F10" t="str">
        <f>IF(申込書!E17="","",申込書!E17)</f>
        <v/>
      </c>
      <c r="G10" t="str">
        <f>IF(申込書!F17="","",申込書!F17)</f>
        <v/>
      </c>
      <c r="H10" t="str">
        <f>IF(申込書!E17="","",申込書!E17)</f>
        <v/>
      </c>
      <c r="I10" t="str">
        <f>IF(申込書!G17="","",申込書!G17)</f>
        <v/>
      </c>
      <c r="J10" t="str">
        <f t="shared" si="0"/>
        <v/>
      </c>
      <c r="K10" t="str">
        <f>IF(申込書!Q17="","",申込書!Q17)</f>
        <v/>
      </c>
      <c r="L10" t="str">
        <f>IF(申込書!I17="","",申込書!I17)</f>
        <v/>
      </c>
      <c r="M10" t="str">
        <f>IF(申込書!K17="","",LEFT(申込書!K17,4))</f>
        <v/>
      </c>
      <c r="N10" t="str">
        <f>IF(申込書!K17="","",RIGHT(申込書!K17,4))</f>
        <v/>
      </c>
      <c r="O10" t="str">
        <f t="shared" si="1"/>
        <v/>
      </c>
      <c r="P10" t="str">
        <f>IF(申込書!D17="","",申込書!D17)</f>
        <v/>
      </c>
      <c r="Q10" t="str">
        <f>IF(申込書!P17="","",申込書!P17)</f>
        <v/>
      </c>
      <c r="R10" t="str">
        <f>IF(申込書!M17="","",申込書!M17)</f>
        <v/>
      </c>
      <c r="S10" t="str">
        <f t="shared" si="2"/>
        <v/>
      </c>
      <c r="T10" t="str">
        <f t="shared" si="2"/>
        <v/>
      </c>
    </row>
    <row r="11" spans="1:36" x14ac:dyDescent="0.55000000000000004">
      <c r="A11">
        <v>10</v>
      </c>
      <c r="B11" t="str">
        <f>IF(F11="","",申込書!$S$9)</f>
        <v/>
      </c>
      <c r="E11" t="str">
        <f>IF(申込書!C18="","",申込書!C18)</f>
        <v/>
      </c>
      <c r="F11" t="str">
        <f>IF(申込書!E18="","",申込書!E18)</f>
        <v/>
      </c>
      <c r="G11" t="str">
        <f>IF(申込書!F18="","",申込書!F18)</f>
        <v/>
      </c>
      <c r="H11" t="str">
        <f>IF(申込書!E18="","",申込書!E18)</f>
        <v/>
      </c>
      <c r="I11" t="str">
        <f>IF(申込書!G18="","",申込書!G18)</f>
        <v/>
      </c>
      <c r="J11" t="str">
        <f t="shared" si="0"/>
        <v/>
      </c>
      <c r="K11" t="str">
        <f>IF(申込書!Q18="","",申込書!Q18)</f>
        <v/>
      </c>
      <c r="L11" t="str">
        <f>IF(申込書!I18="","",申込書!I18)</f>
        <v/>
      </c>
      <c r="M11" t="str">
        <f>IF(申込書!K18="","",LEFT(申込書!K18,4))</f>
        <v/>
      </c>
      <c r="N11" t="str">
        <f>IF(申込書!K18="","",RIGHT(申込書!K18,4))</f>
        <v/>
      </c>
      <c r="O11" t="str">
        <f t="shared" si="1"/>
        <v/>
      </c>
      <c r="P11" t="str">
        <f>IF(申込書!D18="","",申込書!D18)</f>
        <v/>
      </c>
      <c r="Q11" t="str">
        <f>IF(申込書!P18="","",申込書!P18)</f>
        <v/>
      </c>
      <c r="R11" t="str">
        <f>IF(申込書!M18="","",申込書!M18)</f>
        <v/>
      </c>
      <c r="S11" t="str">
        <f t="shared" si="2"/>
        <v/>
      </c>
      <c r="T11" t="str">
        <f t="shared" si="2"/>
        <v/>
      </c>
    </row>
    <row r="12" spans="1:36" x14ac:dyDescent="0.55000000000000004">
      <c r="A12">
        <v>11</v>
      </c>
      <c r="B12" t="str">
        <f>IF(F12="","",申込書!$S$9)</f>
        <v/>
      </c>
      <c r="E12" t="str">
        <f>IF(申込書!C19="","",申込書!C19)</f>
        <v/>
      </c>
      <c r="F12" t="str">
        <f>IF(申込書!E19="","",申込書!E19)</f>
        <v/>
      </c>
      <c r="G12" t="str">
        <f>IF(申込書!F19="","",申込書!F19)</f>
        <v/>
      </c>
      <c r="H12" t="str">
        <f>IF(申込書!E19="","",申込書!E19)</f>
        <v/>
      </c>
      <c r="I12" t="str">
        <f>IF(申込書!G19="","",申込書!G19)</f>
        <v/>
      </c>
      <c r="J12" t="str">
        <f t="shared" si="0"/>
        <v/>
      </c>
      <c r="K12" t="str">
        <f>IF(申込書!Q19="","",申込書!Q19)</f>
        <v/>
      </c>
      <c r="L12" t="str">
        <f>IF(申込書!I19="","",申込書!I19)</f>
        <v/>
      </c>
      <c r="M12" t="str">
        <f>IF(申込書!K19="","",LEFT(申込書!K19,4))</f>
        <v/>
      </c>
      <c r="N12" t="str">
        <f>IF(申込書!K19="","",RIGHT(申込書!K19,4))</f>
        <v/>
      </c>
      <c r="O12" t="str">
        <f t="shared" si="1"/>
        <v/>
      </c>
      <c r="P12" t="str">
        <f>IF(申込書!D19="","",申込書!D19)</f>
        <v/>
      </c>
      <c r="Q12" t="str">
        <f>IF(申込書!P19="","",申込書!P19)</f>
        <v/>
      </c>
      <c r="R12" t="str">
        <f>IF(申込書!M19="","",申込書!M19)</f>
        <v/>
      </c>
      <c r="S12" t="str">
        <f t="shared" si="2"/>
        <v/>
      </c>
      <c r="T12" t="str">
        <f t="shared" si="2"/>
        <v/>
      </c>
    </row>
    <row r="13" spans="1:36" x14ac:dyDescent="0.55000000000000004">
      <c r="A13">
        <v>12</v>
      </c>
      <c r="B13" t="str">
        <f>IF(F13="","",申込書!$S$9)</f>
        <v/>
      </c>
      <c r="E13" t="str">
        <f>IF(申込書!C20="","",申込書!C20)</f>
        <v/>
      </c>
      <c r="F13" t="str">
        <f>IF(申込書!E20="","",申込書!E20)</f>
        <v/>
      </c>
      <c r="G13" t="str">
        <f>IF(申込書!F20="","",申込書!F20)</f>
        <v/>
      </c>
      <c r="H13" t="str">
        <f>IF(申込書!E20="","",申込書!E20)</f>
        <v/>
      </c>
      <c r="I13" t="str">
        <f>IF(申込書!G20="","",申込書!G20)</f>
        <v/>
      </c>
      <c r="J13" t="str">
        <f t="shared" si="0"/>
        <v/>
      </c>
      <c r="K13" t="str">
        <f>IF(申込書!Q20="","",申込書!Q20)</f>
        <v/>
      </c>
      <c r="L13" t="str">
        <f>IF(申込書!I20="","",申込書!I20)</f>
        <v/>
      </c>
      <c r="M13" t="str">
        <f>IF(申込書!K20="","",LEFT(申込書!K20,4))</f>
        <v/>
      </c>
      <c r="N13" t="str">
        <f>IF(申込書!K20="","",RIGHT(申込書!K20,4))</f>
        <v/>
      </c>
      <c r="O13" t="str">
        <f t="shared" si="1"/>
        <v/>
      </c>
      <c r="P13" t="str">
        <f>IF(申込書!D20="","",申込書!D20)</f>
        <v/>
      </c>
      <c r="Q13" t="str">
        <f>IF(申込書!P20="","",申込書!P20)</f>
        <v/>
      </c>
      <c r="R13" t="str">
        <f>IF(申込書!M20="","",申込書!M20)</f>
        <v/>
      </c>
      <c r="S13" t="str">
        <f t="shared" si="2"/>
        <v/>
      </c>
      <c r="T13" t="str">
        <f t="shared" si="2"/>
        <v/>
      </c>
    </row>
    <row r="14" spans="1:36" x14ac:dyDescent="0.55000000000000004">
      <c r="A14">
        <v>13</v>
      </c>
      <c r="B14" t="str">
        <f>IF(F14="","",申込書!$S$9)</f>
        <v/>
      </c>
      <c r="E14" t="str">
        <f>IF(申込書!C21="","",申込書!C21)</f>
        <v/>
      </c>
      <c r="F14" t="str">
        <f>IF(申込書!E21="","",申込書!E21)</f>
        <v/>
      </c>
      <c r="G14" t="str">
        <f>IF(申込書!F21="","",申込書!F21)</f>
        <v/>
      </c>
      <c r="H14" t="str">
        <f>IF(申込書!E21="","",申込書!E21)</f>
        <v/>
      </c>
      <c r="I14" t="str">
        <f>IF(申込書!G21="","",申込書!G21)</f>
        <v/>
      </c>
      <c r="J14" t="str">
        <f t="shared" si="0"/>
        <v/>
      </c>
      <c r="K14" t="str">
        <f>IF(申込書!Q21="","",申込書!Q21)</f>
        <v/>
      </c>
      <c r="L14" t="str">
        <f>IF(申込書!I21="","",申込書!I21)</f>
        <v/>
      </c>
      <c r="M14" t="str">
        <f>IF(申込書!K21="","",LEFT(申込書!K21,4))</f>
        <v/>
      </c>
      <c r="N14" t="str">
        <f>IF(申込書!K21="","",RIGHT(申込書!K21,4))</f>
        <v/>
      </c>
      <c r="O14" t="str">
        <f t="shared" si="1"/>
        <v/>
      </c>
      <c r="P14" t="str">
        <f>IF(申込書!D21="","",申込書!D21)</f>
        <v/>
      </c>
      <c r="Q14" t="str">
        <f>IF(申込書!P21="","",申込書!P21)</f>
        <v/>
      </c>
      <c r="R14" t="str">
        <f>IF(申込書!M21="","",申込書!M21)</f>
        <v/>
      </c>
      <c r="S14" t="str">
        <f t="shared" si="2"/>
        <v/>
      </c>
      <c r="T14" t="str">
        <f t="shared" si="2"/>
        <v/>
      </c>
    </row>
    <row r="15" spans="1:36" x14ac:dyDescent="0.55000000000000004">
      <c r="A15">
        <v>14</v>
      </c>
      <c r="B15" t="str">
        <f>IF(F15="","",申込書!$S$9)</f>
        <v/>
      </c>
      <c r="E15" t="str">
        <f>IF(申込書!C22="","",申込書!C22)</f>
        <v/>
      </c>
      <c r="F15" t="str">
        <f>IF(申込書!E22="","",申込書!E22)</f>
        <v/>
      </c>
      <c r="G15" t="str">
        <f>IF(申込書!F22="","",申込書!F22)</f>
        <v/>
      </c>
      <c r="H15" t="str">
        <f>IF(申込書!E22="","",申込書!E22)</f>
        <v/>
      </c>
      <c r="I15" t="str">
        <f>IF(申込書!G22="","",申込書!G22)</f>
        <v/>
      </c>
      <c r="J15" t="str">
        <f t="shared" si="0"/>
        <v/>
      </c>
      <c r="K15" t="str">
        <f>IF(申込書!Q22="","",申込書!Q22)</f>
        <v/>
      </c>
      <c r="L15" t="str">
        <f>IF(申込書!I22="","",申込書!I22)</f>
        <v/>
      </c>
      <c r="M15" t="str">
        <f>IF(申込書!K22="","",LEFT(申込書!K22,4))</f>
        <v/>
      </c>
      <c r="N15" t="str">
        <f>IF(申込書!K22="","",RIGHT(申込書!K22,4))</f>
        <v/>
      </c>
      <c r="O15" t="str">
        <f t="shared" si="1"/>
        <v/>
      </c>
      <c r="P15" t="str">
        <f>IF(申込書!D22="","",申込書!D22)</f>
        <v/>
      </c>
      <c r="Q15" t="str">
        <f>IF(申込書!P22="","",申込書!P22)</f>
        <v/>
      </c>
      <c r="R15" t="str">
        <f>IF(申込書!M22="","",申込書!M22)</f>
        <v/>
      </c>
      <c r="S15" t="str">
        <f t="shared" si="2"/>
        <v/>
      </c>
      <c r="T15" t="str">
        <f t="shared" si="2"/>
        <v/>
      </c>
    </row>
    <row r="16" spans="1:36" x14ac:dyDescent="0.55000000000000004">
      <c r="A16">
        <v>15</v>
      </c>
      <c r="B16" t="str">
        <f>IF(F16="","",申込書!$S$9)</f>
        <v/>
      </c>
      <c r="E16" t="str">
        <f>IF(申込書!C23="","",申込書!C23)</f>
        <v/>
      </c>
      <c r="F16" t="str">
        <f>IF(申込書!E23="","",申込書!E23)</f>
        <v/>
      </c>
      <c r="G16" t="str">
        <f>IF(申込書!F23="","",申込書!F23)</f>
        <v/>
      </c>
      <c r="H16" t="str">
        <f>IF(申込書!E23="","",申込書!E23)</f>
        <v/>
      </c>
      <c r="I16" t="str">
        <f>IF(申込書!G23="","",申込書!G23)</f>
        <v/>
      </c>
      <c r="J16" t="str">
        <f t="shared" si="0"/>
        <v/>
      </c>
      <c r="K16" t="str">
        <f>IF(申込書!Q23="","",申込書!Q23)</f>
        <v/>
      </c>
      <c r="L16" t="str">
        <f>IF(申込書!I23="","",申込書!I23)</f>
        <v/>
      </c>
      <c r="M16" t="str">
        <f>IF(申込書!K23="","",LEFT(申込書!K23,4))</f>
        <v/>
      </c>
      <c r="N16" t="str">
        <f>IF(申込書!K23="","",RIGHT(申込書!K23,4))</f>
        <v/>
      </c>
      <c r="O16" t="str">
        <f t="shared" si="1"/>
        <v/>
      </c>
      <c r="P16" t="str">
        <f>IF(申込書!D23="","",申込書!D23)</f>
        <v/>
      </c>
      <c r="Q16" t="str">
        <f>IF(申込書!P23="","",申込書!P23)</f>
        <v/>
      </c>
      <c r="R16" t="str">
        <f>IF(申込書!M23="","",申込書!M23)</f>
        <v/>
      </c>
      <c r="S16" t="str">
        <f t="shared" si="2"/>
        <v/>
      </c>
      <c r="T16" t="str">
        <f t="shared" si="2"/>
        <v/>
      </c>
    </row>
    <row r="17" spans="1:20" x14ac:dyDescent="0.55000000000000004">
      <c r="A17">
        <v>16</v>
      </c>
      <c r="B17" t="str">
        <f>IF(F17="","",申込書!$S$9)</f>
        <v/>
      </c>
      <c r="E17" t="str">
        <f>IF(申込書!C24="","",申込書!C24)</f>
        <v/>
      </c>
      <c r="F17" t="str">
        <f>IF(申込書!E24="","",申込書!E24)</f>
        <v/>
      </c>
      <c r="G17" t="str">
        <f>IF(申込書!F24="","",申込書!F24)</f>
        <v/>
      </c>
      <c r="H17" t="str">
        <f>IF(申込書!E24="","",申込書!E24)</f>
        <v/>
      </c>
      <c r="I17" t="str">
        <f>IF(申込書!G24="","",申込書!G24)</f>
        <v/>
      </c>
      <c r="J17" t="str">
        <f t="shared" si="0"/>
        <v/>
      </c>
      <c r="K17" t="str">
        <f>IF(申込書!Q24="","",申込書!Q24)</f>
        <v/>
      </c>
      <c r="L17" t="str">
        <f>IF(申込書!I24="","",申込書!I24)</f>
        <v/>
      </c>
      <c r="M17" t="str">
        <f>IF(申込書!K24="","",LEFT(申込書!K24,4))</f>
        <v/>
      </c>
      <c r="N17" t="str">
        <f>IF(申込書!K24="","",RIGHT(申込書!K24,4))</f>
        <v/>
      </c>
      <c r="O17" t="str">
        <f t="shared" si="1"/>
        <v/>
      </c>
      <c r="P17" t="str">
        <f>IF(申込書!D24="","",申込書!D24)</f>
        <v/>
      </c>
      <c r="Q17" t="str">
        <f>IF(申込書!P24="","",申込書!P24)</f>
        <v/>
      </c>
      <c r="R17" t="str">
        <f>IF(申込書!M24="","",申込書!M24)</f>
        <v/>
      </c>
      <c r="S17" t="str">
        <f t="shared" si="2"/>
        <v/>
      </c>
      <c r="T17" t="str">
        <f t="shared" si="2"/>
        <v/>
      </c>
    </row>
    <row r="18" spans="1:20" x14ac:dyDescent="0.55000000000000004">
      <c r="A18">
        <v>17</v>
      </c>
      <c r="B18" t="str">
        <f>IF(F18="","",申込書!$S$9)</f>
        <v/>
      </c>
      <c r="E18" t="str">
        <f>IF(申込書!C25="","",申込書!C25)</f>
        <v/>
      </c>
      <c r="F18" t="str">
        <f>IF(申込書!E25="","",申込書!E25)</f>
        <v/>
      </c>
      <c r="G18" t="str">
        <f>IF(申込書!F25="","",申込書!F25)</f>
        <v/>
      </c>
      <c r="H18" t="str">
        <f>IF(申込書!E25="","",申込書!E25)</f>
        <v/>
      </c>
      <c r="I18" t="str">
        <f>IF(申込書!G25="","",申込書!G25)</f>
        <v/>
      </c>
      <c r="J18" t="str">
        <f t="shared" si="0"/>
        <v/>
      </c>
      <c r="K18" t="str">
        <f>IF(申込書!Q25="","",申込書!Q25)</f>
        <v/>
      </c>
      <c r="L18" t="str">
        <f>IF(申込書!I25="","",申込書!I25)</f>
        <v/>
      </c>
      <c r="M18" t="str">
        <f>IF(申込書!K25="","",LEFT(申込書!K25,4))</f>
        <v/>
      </c>
      <c r="N18" t="str">
        <f>IF(申込書!K25="","",RIGHT(申込書!K25,4))</f>
        <v/>
      </c>
      <c r="O18" t="str">
        <f t="shared" si="1"/>
        <v/>
      </c>
      <c r="P18" t="str">
        <f>IF(申込書!D25="","",申込書!D25)</f>
        <v/>
      </c>
      <c r="Q18" t="str">
        <f>IF(申込書!P25="","",申込書!P25)</f>
        <v/>
      </c>
      <c r="R18" t="str">
        <f>IF(申込書!M25="","",申込書!M25)</f>
        <v/>
      </c>
      <c r="S18" t="str">
        <f t="shared" si="2"/>
        <v/>
      </c>
      <c r="T18" t="str">
        <f t="shared" si="2"/>
        <v/>
      </c>
    </row>
    <row r="19" spans="1:20" x14ac:dyDescent="0.55000000000000004">
      <c r="A19">
        <v>18</v>
      </c>
      <c r="B19" t="str">
        <f>IF(F19="","",申込書!$S$9)</f>
        <v/>
      </c>
      <c r="E19" t="str">
        <f>IF(申込書!C26="","",申込書!C26)</f>
        <v/>
      </c>
      <c r="F19" t="str">
        <f>IF(申込書!E26="","",申込書!E26)</f>
        <v/>
      </c>
      <c r="G19" t="str">
        <f>IF(申込書!F26="","",申込書!F26)</f>
        <v/>
      </c>
      <c r="H19" t="str">
        <f>IF(申込書!E26="","",申込書!E26)</f>
        <v/>
      </c>
      <c r="I19" t="str">
        <f>IF(申込書!G26="","",申込書!G26)</f>
        <v/>
      </c>
      <c r="J19" t="str">
        <f t="shared" si="0"/>
        <v/>
      </c>
      <c r="K19" t="str">
        <f>IF(申込書!Q26="","",申込書!Q26)</f>
        <v/>
      </c>
      <c r="L19" t="str">
        <f>IF(申込書!I26="","",申込書!I26)</f>
        <v/>
      </c>
      <c r="M19" t="str">
        <f>IF(申込書!K26="","",LEFT(申込書!K26,4))</f>
        <v/>
      </c>
      <c r="N19" t="str">
        <f>IF(申込書!K26="","",RIGHT(申込書!K26,4))</f>
        <v/>
      </c>
      <c r="O19" t="str">
        <f t="shared" si="1"/>
        <v/>
      </c>
      <c r="P19" t="str">
        <f>IF(申込書!D26="","",申込書!D26)</f>
        <v/>
      </c>
      <c r="Q19" t="str">
        <f>IF(申込書!P26="","",申込書!P26)</f>
        <v/>
      </c>
      <c r="R19" t="str">
        <f>IF(申込書!M26="","",申込書!M26)</f>
        <v/>
      </c>
      <c r="S19" t="str">
        <f t="shared" si="2"/>
        <v/>
      </c>
      <c r="T19" t="str">
        <f t="shared" si="2"/>
        <v/>
      </c>
    </row>
    <row r="20" spans="1:20" x14ac:dyDescent="0.55000000000000004">
      <c r="A20">
        <v>19</v>
      </c>
      <c r="B20" t="str">
        <f>IF(F20="","",申込書!$S$9)</f>
        <v/>
      </c>
      <c r="E20" t="str">
        <f>IF(申込書!C27="","",申込書!C27)</f>
        <v/>
      </c>
      <c r="F20" t="str">
        <f>IF(申込書!E27="","",申込書!E27)</f>
        <v/>
      </c>
      <c r="G20" t="str">
        <f>IF(申込書!F27="","",申込書!F27)</f>
        <v/>
      </c>
      <c r="H20" t="str">
        <f>IF(申込書!E27="","",申込書!E27)</f>
        <v/>
      </c>
      <c r="I20" t="str">
        <f>IF(申込書!G27="","",申込書!G27)</f>
        <v/>
      </c>
      <c r="J20" t="str">
        <f t="shared" si="0"/>
        <v/>
      </c>
      <c r="K20" t="str">
        <f>IF(申込書!Q27="","",申込書!Q27)</f>
        <v/>
      </c>
      <c r="L20" t="str">
        <f>IF(申込書!I27="","",申込書!I27)</f>
        <v/>
      </c>
      <c r="M20" t="str">
        <f>IF(申込書!K27="","",LEFT(申込書!K27,4))</f>
        <v/>
      </c>
      <c r="N20" t="str">
        <f>IF(申込書!K27="","",RIGHT(申込書!K27,4))</f>
        <v/>
      </c>
      <c r="O20" t="str">
        <f t="shared" si="1"/>
        <v/>
      </c>
      <c r="P20" t="str">
        <f>IF(申込書!D27="","",申込書!D27)</f>
        <v/>
      </c>
      <c r="Q20" t="str">
        <f>IF(申込書!P27="","",申込書!P27)</f>
        <v/>
      </c>
      <c r="R20" t="str">
        <f>IF(申込書!M27="","",申込書!M27)</f>
        <v/>
      </c>
      <c r="S20" t="str">
        <f t="shared" si="2"/>
        <v/>
      </c>
      <c r="T20" t="str">
        <f t="shared" si="2"/>
        <v/>
      </c>
    </row>
    <row r="21" spans="1:20" x14ac:dyDescent="0.55000000000000004">
      <c r="A21">
        <v>20</v>
      </c>
      <c r="B21" t="str">
        <f>IF(F21="","",申込書!$S$9)</f>
        <v/>
      </c>
      <c r="E21" t="str">
        <f>IF(申込書!C28="","",申込書!C28)</f>
        <v/>
      </c>
      <c r="F21" t="str">
        <f>IF(申込書!E28="","",申込書!E28)</f>
        <v/>
      </c>
      <c r="G21" t="str">
        <f>IF(申込書!F28="","",申込書!F28)</f>
        <v/>
      </c>
      <c r="H21" t="str">
        <f>IF(申込書!E28="","",申込書!E28)</f>
        <v/>
      </c>
      <c r="I21" t="str">
        <f>IF(申込書!G28="","",申込書!G28)</f>
        <v/>
      </c>
      <c r="J21" t="str">
        <f t="shared" si="0"/>
        <v/>
      </c>
      <c r="K21" t="str">
        <f>IF(申込書!Q28="","",申込書!Q28)</f>
        <v/>
      </c>
      <c r="L21" t="str">
        <f>IF(申込書!I28="","",申込書!I28)</f>
        <v/>
      </c>
      <c r="M21" t="str">
        <f>IF(申込書!K28="","",LEFT(申込書!K28,4))</f>
        <v/>
      </c>
      <c r="N21" t="str">
        <f>IF(申込書!K28="","",RIGHT(申込書!K28,4))</f>
        <v/>
      </c>
      <c r="O21" t="str">
        <f t="shared" si="1"/>
        <v/>
      </c>
      <c r="P21" t="str">
        <f>IF(申込書!D28="","",申込書!D28)</f>
        <v/>
      </c>
      <c r="Q21" t="str">
        <f>IF(申込書!P28="","",申込書!P28)</f>
        <v/>
      </c>
      <c r="R21" t="str">
        <f>IF(申込書!M28="","",申込書!M28)</f>
        <v/>
      </c>
      <c r="S21" t="str">
        <f t="shared" si="2"/>
        <v/>
      </c>
      <c r="T21" t="str">
        <f t="shared" si="2"/>
        <v/>
      </c>
    </row>
    <row r="22" spans="1:20" x14ac:dyDescent="0.55000000000000004">
      <c r="A22">
        <v>21</v>
      </c>
      <c r="B22" t="str">
        <f>IF(F22="","",申込書!$S$9)</f>
        <v/>
      </c>
      <c r="E22" t="str">
        <f>IF(申込書!C29="","",申込書!C29)</f>
        <v/>
      </c>
      <c r="F22" t="str">
        <f>IF(申込書!E29="","",申込書!E29)</f>
        <v/>
      </c>
      <c r="G22" t="str">
        <f>IF(申込書!F29="","",申込書!F29)</f>
        <v/>
      </c>
      <c r="H22" t="str">
        <f>IF(申込書!E29="","",申込書!E29)</f>
        <v/>
      </c>
      <c r="I22" t="str">
        <f>IF(申込書!G29="","",申込書!G29)</f>
        <v/>
      </c>
      <c r="J22" t="str">
        <f t="shared" si="0"/>
        <v/>
      </c>
      <c r="K22" t="str">
        <f>IF(申込書!Q29="","",申込書!Q29)</f>
        <v/>
      </c>
      <c r="L22" t="str">
        <f>IF(申込書!I29="","",申込書!I29)</f>
        <v/>
      </c>
      <c r="M22" t="str">
        <f>IF(申込書!K29="","",LEFT(申込書!K29,4))</f>
        <v/>
      </c>
      <c r="N22" t="str">
        <f>IF(申込書!K29="","",RIGHT(申込書!K29,4))</f>
        <v/>
      </c>
      <c r="O22" t="str">
        <f t="shared" si="1"/>
        <v/>
      </c>
      <c r="P22" t="str">
        <f>IF(申込書!D29="","",申込書!D29)</f>
        <v/>
      </c>
      <c r="Q22" t="str">
        <f>IF(申込書!P29="","",申込書!P29)</f>
        <v/>
      </c>
      <c r="R22" t="str">
        <f>IF(申込書!M29="","",申込書!M29)</f>
        <v/>
      </c>
      <c r="S22" t="str">
        <f t="shared" si="2"/>
        <v/>
      </c>
      <c r="T22" t="str">
        <f t="shared" si="2"/>
        <v/>
      </c>
    </row>
    <row r="23" spans="1:20" x14ac:dyDescent="0.55000000000000004">
      <c r="A23">
        <v>22</v>
      </c>
      <c r="B23" t="str">
        <f>IF(F23="","",申込書!$S$9)</f>
        <v/>
      </c>
      <c r="E23" t="str">
        <f>IF(申込書!C30="","",申込書!C30)</f>
        <v/>
      </c>
      <c r="F23" t="str">
        <f>IF(申込書!E30="","",申込書!E30)</f>
        <v/>
      </c>
      <c r="G23" t="str">
        <f>IF(申込書!F30="","",申込書!F30)</f>
        <v/>
      </c>
      <c r="H23" t="str">
        <f>IF(申込書!E30="","",申込書!E30)</f>
        <v/>
      </c>
      <c r="I23" t="str">
        <f>IF(申込書!G30="","",申込書!G30)</f>
        <v/>
      </c>
      <c r="J23" t="str">
        <f t="shared" si="0"/>
        <v/>
      </c>
      <c r="K23" t="str">
        <f>IF(申込書!Q30="","",申込書!Q30)</f>
        <v/>
      </c>
      <c r="L23" t="str">
        <f>IF(申込書!I30="","",申込書!I30)</f>
        <v/>
      </c>
      <c r="M23" t="str">
        <f>IF(申込書!K30="","",LEFT(申込書!K30,4))</f>
        <v/>
      </c>
      <c r="N23" t="str">
        <f>IF(申込書!K30="","",RIGHT(申込書!K30,4))</f>
        <v/>
      </c>
      <c r="O23" t="str">
        <f t="shared" si="1"/>
        <v/>
      </c>
      <c r="P23" t="str">
        <f>IF(申込書!D30="","",申込書!D30)</f>
        <v/>
      </c>
      <c r="Q23" t="str">
        <f>IF(申込書!P30="","",申込書!P30)</f>
        <v/>
      </c>
      <c r="R23" t="str">
        <f>IF(申込書!M30="","",申込書!M30)</f>
        <v/>
      </c>
      <c r="S23" t="str">
        <f t="shared" si="2"/>
        <v/>
      </c>
      <c r="T23" t="str">
        <f t="shared" si="2"/>
        <v/>
      </c>
    </row>
    <row r="24" spans="1:20" x14ac:dyDescent="0.55000000000000004">
      <c r="A24">
        <v>23</v>
      </c>
      <c r="B24" t="str">
        <f>IF(F24="","",申込書!$S$9)</f>
        <v/>
      </c>
      <c r="E24" t="str">
        <f>IF(申込書!C31="","",申込書!C31)</f>
        <v/>
      </c>
      <c r="F24" t="str">
        <f>IF(申込書!E31="","",申込書!E31)</f>
        <v/>
      </c>
      <c r="G24" t="str">
        <f>IF(申込書!F31="","",申込書!F31)</f>
        <v/>
      </c>
      <c r="H24" t="str">
        <f>IF(申込書!E31="","",申込書!E31)</f>
        <v/>
      </c>
      <c r="I24" t="str">
        <f>IF(申込書!G31="","",申込書!G31)</f>
        <v/>
      </c>
      <c r="J24" t="str">
        <f t="shared" si="0"/>
        <v/>
      </c>
      <c r="K24" t="str">
        <f>IF(申込書!Q31="","",申込書!Q31)</f>
        <v/>
      </c>
      <c r="L24" t="str">
        <f>IF(申込書!I31="","",申込書!I31)</f>
        <v/>
      </c>
      <c r="M24" t="str">
        <f>IF(申込書!K31="","",LEFT(申込書!K31,4))</f>
        <v/>
      </c>
      <c r="N24" t="str">
        <f>IF(申込書!K31="","",RIGHT(申込書!K31,4))</f>
        <v/>
      </c>
      <c r="O24" t="str">
        <f t="shared" si="1"/>
        <v/>
      </c>
      <c r="P24" t="str">
        <f>IF(申込書!D31="","",申込書!D31)</f>
        <v/>
      </c>
      <c r="Q24" t="str">
        <f>IF(申込書!P31="","",申込書!P31)</f>
        <v/>
      </c>
      <c r="R24" t="str">
        <f>IF(申込書!M31="","",申込書!M31)</f>
        <v/>
      </c>
      <c r="S24" t="str">
        <f t="shared" si="2"/>
        <v/>
      </c>
      <c r="T24" t="str">
        <f t="shared" si="2"/>
        <v/>
      </c>
    </row>
    <row r="25" spans="1:20" x14ac:dyDescent="0.55000000000000004">
      <c r="A25">
        <v>24</v>
      </c>
      <c r="B25" t="str">
        <f>IF(F25="","",申込書!$S$9)</f>
        <v/>
      </c>
      <c r="E25" t="str">
        <f>IF(申込書!C32="","",申込書!C32)</f>
        <v/>
      </c>
      <c r="F25" t="str">
        <f>IF(申込書!E32="","",申込書!E32)</f>
        <v/>
      </c>
      <c r="G25" t="str">
        <f>IF(申込書!F32="","",申込書!F32)</f>
        <v/>
      </c>
      <c r="H25" t="str">
        <f>IF(申込書!E32="","",申込書!E32)</f>
        <v/>
      </c>
      <c r="I25" t="str">
        <f>IF(申込書!G32="","",申込書!G32)</f>
        <v/>
      </c>
      <c r="J25" t="str">
        <f t="shared" si="0"/>
        <v/>
      </c>
      <c r="K25" t="str">
        <f>IF(申込書!Q32="","",申込書!Q32)</f>
        <v/>
      </c>
      <c r="L25" t="str">
        <f>IF(申込書!I32="","",申込書!I32)</f>
        <v/>
      </c>
      <c r="M25" t="str">
        <f>IF(申込書!K32="","",LEFT(申込書!K32,4))</f>
        <v/>
      </c>
      <c r="N25" t="str">
        <f>IF(申込書!K32="","",RIGHT(申込書!K32,4))</f>
        <v/>
      </c>
      <c r="O25" t="str">
        <f t="shared" si="1"/>
        <v/>
      </c>
      <c r="P25" t="str">
        <f>IF(申込書!D32="","",申込書!D32)</f>
        <v/>
      </c>
      <c r="Q25" t="str">
        <f>IF(申込書!P32="","",申込書!P32)</f>
        <v/>
      </c>
      <c r="R25" t="str">
        <f>IF(申込書!M32="","",申込書!M32)</f>
        <v/>
      </c>
      <c r="S25" t="str">
        <f t="shared" si="2"/>
        <v/>
      </c>
      <c r="T25" t="str">
        <f t="shared" si="2"/>
        <v/>
      </c>
    </row>
    <row r="26" spans="1:20" x14ac:dyDescent="0.55000000000000004">
      <c r="A26">
        <v>25</v>
      </c>
      <c r="B26" t="str">
        <f>IF(F26="","",申込書!$S$9)</f>
        <v/>
      </c>
      <c r="E26" t="str">
        <f>IF(申込書!C33="","",申込書!C33)</f>
        <v/>
      </c>
      <c r="F26" t="str">
        <f>IF(申込書!E33="","",申込書!E33)</f>
        <v/>
      </c>
      <c r="G26" t="str">
        <f>IF(申込書!F33="","",申込書!F33)</f>
        <v/>
      </c>
      <c r="H26" t="str">
        <f>IF(申込書!E33="","",申込書!E33)</f>
        <v/>
      </c>
      <c r="I26" t="str">
        <f>IF(申込書!G33="","",申込書!G33)</f>
        <v/>
      </c>
      <c r="J26" t="str">
        <f t="shared" si="0"/>
        <v/>
      </c>
      <c r="K26" t="str">
        <f>IF(申込書!Q33="","",申込書!Q33)</f>
        <v/>
      </c>
      <c r="L26" t="str">
        <f>IF(申込書!I33="","",申込書!I33)</f>
        <v/>
      </c>
      <c r="M26" t="str">
        <f>IF(申込書!K33="","",LEFT(申込書!K33,4))</f>
        <v/>
      </c>
      <c r="N26" t="str">
        <f>IF(申込書!K33="","",RIGHT(申込書!K33,4))</f>
        <v/>
      </c>
      <c r="O26" t="str">
        <f t="shared" si="1"/>
        <v/>
      </c>
      <c r="P26" t="str">
        <f>IF(申込書!D33="","",申込書!D33)</f>
        <v/>
      </c>
      <c r="Q26" t="str">
        <f>IF(申込書!P33="","",申込書!P33)</f>
        <v/>
      </c>
      <c r="R26" t="str">
        <f>IF(申込書!M33="","",申込書!M33)</f>
        <v/>
      </c>
      <c r="S26" t="str">
        <f t="shared" si="2"/>
        <v/>
      </c>
      <c r="T26" t="str">
        <f t="shared" si="2"/>
        <v/>
      </c>
    </row>
    <row r="27" spans="1:20" x14ac:dyDescent="0.55000000000000004">
      <c r="A27">
        <v>26</v>
      </c>
      <c r="B27" t="str">
        <f>IF(F27="","",申込書!$S$9)</f>
        <v/>
      </c>
      <c r="E27" t="str">
        <f>IF(申込書!C34="","",申込書!C34)</f>
        <v/>
      </c>
      <c r="F27" t="str">
        <f>IF(申込書!E34="","",申込書!E34)</f>
        <v/>
      </c>
      <c r="G27" t="str">
        <f>IF(申込書!F34="","",申込書!F34)</f>
        <v/>
      </c>
      <c r="H27" t="str">
        <f>IF(申込書!E34="","",申込書!E34)</f>
        <v/>
      </c>
      <c r="I27" t="str">
        <f>IF(申込書!G34="","",申込書!G34)</f>
        <v/>
      </c>
      <c r="J27" t="str">
        <f t="shared" si="0"/>
        <v/>
      </c>
      <c r="K27" t="str">
        <f>IF(申込書!Q34="","",申込書!Q34)</f>
        <v/>
      </c>
      <c r="L27" t="str">
        <f>IF(申込書!I34="","",申込書!I34)</f>
        <v/>
      </c>
      <c r="M27" t="str">
        <f>IF(申込書!K34="","",LEFT(申込書!K34,4))</f>
        <v/>
      </c>
      <c r="N27" t="str">
        <f>IF(申込書!K34="","",RIGHT(申込書!K34,4))</f>
        <v/>
      </c>
      <c r="O27" t="str">
        <f t="shared" si="1"/>
        <v/>
      </c>
      <c r="P27" t="str">
        <f>IF(申込書!D34="","",申込書!D34)</f>
        <v/>
      </c>
      <c r="Q27" t="str">
        <f>IF(申込書!P34="","",申込書!P34)</f>
        <v/>
      </c>
      <c r="R27" t="str">
        <f>IF(申込書!M34="","",申込書!M34)</f>
        <v/>
      </c>
      <c r="S27" t="str">
        <f t="shared" si="2"/>
        <v/>
      </c>
      <c r="T27" t="str">
        <f t="shared" si="2"/>
        <v/>
      </c>
    </row>
    <row r="28" spans="1:20" x14ac:dyDescent="0.55000000000000004">
      <c r="A28">
        <v>27</v>
      </c>
      <c r="B28" t="str">
        <f>IF(F28="","",申込書!$S$9)</f>
        <v/>
      </c>
      <c r="E28" t="str">
        <f>IF(申込書!C35="","",申込書!C35)</f>
        <v/>
      </c>
      <c r="F28" t="str">
        <f>IF(申込書!E35="","",申込書!E35)</f>
        <v/>
      </c>
      <c r="G28" t="str">
        <f>IF(申込書!F35="","",申込書!F35)</f>
        <v/>
      </c>
      <c r="H28" t="str">
        <f>IF(申込書!E35="","",申込書!E35)</f>
        <v/>
      </c>
      <c r="I28" t="str">
        <f>IF(申込書!G35="","",申込書!G35)</f>
        <v/>
      </c>
      <c r="J28" t="str">
        <f t="shared" si="0"/>
        <v/>
      </c>
      <c r="K28" t="str">
        <f>IF(申込書!Q35="","",申込書!Q35)</f>
        <v/>
      </c>
      <c r="L28" t="str">
        <f>IF(申込書!I35="","",申込書!I35)</f>
        <v/>
      </c>
      <c r="M28" t="str">
        <f>IF(申込書!K35="","",LEFT(申込書!K35,4))</f>
        <v/>
      </c>
      <c r="N28" t="str">
        <f>IF(申込書!K35="","",RIGHT(申込書!K35,4))</f>
        <v/>
      </c>
      <c r="O28" t="str">
        <f t="shared" si="1"/>
        <v/>
      </c>
      <c r="P28" t="str">
        <f>IF(申込書!D35="","",申込書!D35)</f>
        <v/>
      </c>
      <c r="Q28" t="str">
        <f>IF(申込書!P35="","",申込書!P35)</f>
        <v/>
      </c>
      <c r="R28" t="str">
        <f>IF(申込書!M35="","",申込書!M35)</f>
        <v/>
      </c>
      <c r="S28" t="str">
        <f t="shared" si="2"/>
        <v/>
      </c>
      <c r="T28" t="str">
        <f t="shared" si="2"/>
        <v/>
      </c>
    </row>
    <row r="29" spans="1:20" x14ac:dyDescent="0.55000000000000004">
      <c r="A29">
        <v>28</v>
      </c>
      <c r="B29" t="str">
        <f>IF(F29="","",申込書!$S$9)</f>
        <v/>
      </c>
      <c r="E29" t="str">
        <f>IF(申込書!C36="","",申込書!C36)</f>
        <v/>
      </c>
      <c r="F29" t="str">
        <f>IF(申込書!E36="","",申込書!E36)</f>
        <v/>
      </c>
      <c r="G29" t="str">
        <f>IF(申込書!F36="","",申込書!F36)</f>
        <v/>
      </c>
      <c r="H29" t="str">
        <f>IF(申込書!E36="","",申込書!E36)</f>
        <v/>
      </c>
      <c r="I29" t="str">
        <f>IF(申込書!G36="","",申込書!G36)</f>
        <v/>
      </c>
      <c r="J29" t="str">
        <f t="shared" si="0"/>
        <v/>
      </c>
      <c r="K29" t="str">
        <f>IF(申込書!Q36="","",申込書!Q36)</f>
        <v/>
      </c>
      <c r="L29" t="str">
        <f>IF(申込書!I36="","",申込書!I36)</f>
        <v/>
      </c>
      <c r="M29" t="str">
        <f>IF(申込書!K36="","",LEFT(申込書!K36,4))</f>
        <v/>
      </c>
      <c r="N29" t="str">
        <f>IF(申込書!K36="","",RIGHT(申込書!K36,4))</f>
        <v/>
      </c>
      <c r="O29" t="str">
        <f t="shared" si="1"/>
        <v/>
      </c>
      <c r="P29" t="str">
        <f>IF(申込書!D36="","",申込書!D36)</f>
        <v/>
      </c>
      <c r="Q29" t="str">
        <f>IF(申込書!P36="","",申込書!P36)</f>
        <v/>
      </c>
      <c r="R29" t="str">
        <f>IF(申込書!M36="","",申込書!M36)</f>
        <v/>
      </c>
      <c r="S29" t="str">
        <f t="shared" si="2"/>
        <v/>
      </c>
      <c r="T29" t="str">
        <f t="shared" si="2"/>
        <v/>
      </c>
    </row>
    <row r="30" spans="1:20" x14ac:dyDescent="0.55000000000000004">
      <c r="A30">
        <v>29</v>
      </c>
      <c r="B30" t="str">
        <f>IF(F30="","",申込書!$S$9)</f>
        <v/>
      </c>
      <c r="E30" t="str">
        <f>IF(申込書!C37="","",申込書!C37)</f>
        <v/>
      </c>
      <c r="F30" t="str">
        <f>IF(申込書!E37="","",申込書!E37)</f>
        <v/>
      </c>
      <c r="G30" t="str">
        <f>IF(申込書!F37="","",申込書!F37)</f>
        <v/>
      </c>
      <c r="H30" t="str">
        <f>IF(申込書!E37="","",申込書!E37)</f>
        <v/>
      </c>
      <c r="I30" t="str">
        <f>IF(申込書!G37="","",申込書!G37)</f>
        <v/>
      </c>
      <c r="J30" t="str">
        <f t="shared" si="0"/>
        <v/>
      </c>
      <c r="K30" t="str">
        <f>IF(申込書!Q37="","",申込書!Q37)</f>
        <v/>
      </c>
      <c r="L30" t="str">
        <f>IF(申込書!I37="","",申込書!I37)</f>
        <v/>
      </c>
      <c r="M30" t="str">
        <f>IF(申込書!K37="","",LEFT(申込書!K37,4))</f>
        <v/>
      </c>
      <c r="N30" t="str">
        <f>IF(申込書!K37="","",RIGHT(申込書!K37,4))</f>
        <v/>
      </c>
      <c r="O30" t="str">
        <f t="shared" si="1"/>
        <v/>
      </c>
      <c r="P30" t="str">
        <f>IF(申込書!D37="","",申込書!D37)</f>
        <v/>
      </c>
      <c r="Q30" t="str">
        <f>IF(申込書!P37="","",申込書!P37)</f>
        <v/>
      </c>
      <c r="R30" t="str">
        <f>IF(申込書!M37="","",申込書!M37)</f>
        <v/>
      </c>
      <c r="S30" t="str">
        <f t="shared" si="2"/>
        <v/>
      </c>
      <c r="T30" t="str">
        <f t="shared" si="2"/>
        <v/>
      </c>
    </row>
    <row r="31" spans="1:20" x14ac:dyDescent="0.55000000000000004">
      <c r="A31">
        <v>30</v>
      </c>
      <c r="B31" t="str">
        <f>IF(F31="","",申込書!$S$9)</f>
        <v/>
      </c>
      <c r="E31" t="str">
        <f>IF(申込書!C38="","",申込書!C38)</f>
        <v/>
      </c>
      <c r="F31" t="str">
        <f>IF(申込書!E38="","",申込書!E38)</f>
        <v/>
      </c>
      <c r="G31" t="str">
        <f>IF(申込書!F38="","",申込書!F38)</f>
        <v/>
      </c>
      <c r="H31" t="str">
        <f>IF(申込書!E38="","",申込書!E38)</f>
        <v/>
      </c>
      <c r="I31" t="str">
        <f>IF(申込書!G38="","",申込書!G38)</f>
        <v/>
      </c>
      <c r="J31" t="str">
        <f t="shared" si="0"/>
        <v/>
      </c>
      <c r="K31" t="str">
        <f>IF(申込書!Q38="","",申込書!Q38)</f>
        <v/>
      </c>
      <c r="L31" t="str">
        <f>IF(申込書!I38="","",申込書!I38)</f>
        <v/>
      </c>
      <c r="M31" t="str">
        <f>IF(申込書!K38="","",LEFT(申込書!K38,4))</f>
        <v/>
      </c>
      <c r="N31" t="str">
        <f>IF(申込書!K38="","",RIGHT(申込書!K38,4))</f>
        <v/>
      </c>
      <c r="O31" t="str">
        <f t="shared" si="1"/>
        <v/>
      </c>
      <c r="P31" t="str">
        <f>IF(申込書!D38="","",申込書!D38)</f>
        <v/>
      </c>
      <c r="Q31" t="str">
        <f>IF(申込書!P38="","",申込書!P38)</f>
        <v/>
      </c>
      <c r="R31" t="str">
        <f>IF(申込書!M38="","",申込書!M38)</f>
        <v/>
      </c>
      <c r="S31" t="str">
        <f t="shared" si="2"/>
        <v/>
      </c>
      <c r="T31" t="str">
        <f t="shared" si="2"/>
        <v/>
      </c>
    </row>
    <row r="32" spans="1:20" x14ac:dyDescent="0.55000000000000004">
      <c r="A32">
        <v>31</v>
      </c>
      <c r="B32" t="str">
        <f>IF(F32="","",申込書!$S$9)</f>
        <v/>
      </c>
      <c r="E32" t="str">
        <f>IF(申込書!C39="","",申込書!C39)</f>
        <v/>
      </c>
      <c r="F32" t="str">
        <f>IF(申込書!E39="","",申込書!E39)</f>
        <v/>
      </c>
      <c r="G32" t="str">
        <f>IF(申込書!F39="","",申込書!F39)</f>
        <v/>
      </c>
      <c r="H32" t="str">
        <f>IF(申込書!E39="","",申込書!E39)</f>
        <v/>
      </c>
      <c r="I32" t="str">
        <f>IF(申込書!G39="","",申込書!G39)</f>
        <v/>
      </c>
      <c r="J32" t="str">
        <f t="shared" si="0"/>
        <v/>
      </c>
      <c r="K32" t="str">
        <f>IF(申込書!Q39="","",申込書!Q39)</f>
        <v/>
      </c>
      <c r="L32" t="str">
        <f>IF(申込書!I39="","",申込書!I39)</f>
        <v/>
      </c>
      <c r="M32" t="str">
        <f>IF(申込書!K39="","",LEFT(申込書!K39,4))</f>
        <v/>
      </c>
      <c r="N32" t="str">
        <f>IF(申込書!K39="","",RIGHT(申込書!K39,4))</f>
        <v/>
      </c>
      <c r="O32" t="str">
        <f t="shared" si="1"/>
        <v/>
      </c>
      <c r="P32" t="str">
        <f>IF(申込書!D39="","",申込書!D39)</f>
        <v/>
      </c>
      <c r="Q32" t="str">
        <f>IF(申込書!P39="","",申込書!P39)</f>
        <v/>
      </c>
      <c r="R32" t="str">
        <f>IF(申込書!M39="","",申込書!M39)</f>
        <v/>
      </c>
      <c r="S32" t="str">
        <f t="shared" si="2"/>
        <v/>
      </c>
      <c r="T32" t="str">
        <f t="shared" si="2"/>
        <v/>
      </c>
    </row>
    <row r="33" spans="1:20" x14ac:dyDescent="0.55000000000000004">
      <c r="A33">
        <v>32</v>
      </c>
      <c r="B33" t="str">
        <f>IF(F33="","",申込書!$S$9)</f>
        <v/>
      </c>
      <c r="E33" t="str">
        <f>IF(申込書!C40="","",申込書!C40)</f>
        <v/>
      </c>
      <c r="F33" t="str">
        <f>IF(申込書!E40="","",申込書!E40)</f>
        <v/>
      </c>
      <c r="G33" t="str">
        <f>IF(申込書!F40="","",申込書!F40)</f>
        <v/>
      </c>
      <c r="H33" t="str">
        <f>IF(申込書!E40="","",申込書!E40)</f>
        <v/>
      </c>
      <c r="I33" t="str">
        <f>IF(申込書!G40="","",申込書!G40)</f>
        <v/>
      </c>
      <c r="J33" t="str">
        <f t="shared" si="0"/>
        <v/>
      </c>
      <c r="K33" t="str">
        <f>IF(申込書!Q40="","",申込書!Q40)</f>
        <v/>
      </c>
      <c r="L33" t="str">
        <f>IF(申込書!I40="","",申込書!I40)</f>
        <v/>
      </c>
      <c r="M33" t="str">
        <f>IF(申込書!K40="","",LEFT(申込書!K40,4))</f>
        <v/>
      </c>
      <c r="N33" t="str">
        <f>IF(申込書!K40="","",RIGHT(申込書!K40,4))</f>
        <v/>
      </c>
      <c r="O33" t="str">
        <f t="shared" si="1"/>
        <v/>
      </c>
      <c r="P33" t="str">
        <f>IF(申込書!D40="","",申込書!D40)</f>
        <v/>
      </c>
      <c r="Q33" t="str">
        <f>IF(申込書!P40="","",申込書!P40)</f>
        <v/>
      </c>
      <c r="R33" t="str">
        <f>IF(申込書!M40="","",申込書!M40)</f>
        <v/>
      </c>
      <c r="S33" t="str">
        <f t="shared" si="2"/>
        <v/>
      </c>
      <c r="T33" t="str">
        <f t="shared" si="2"/>
        <v/>
      </c>
    </row>
    <row r="34" spans="1:20" x14ac:dyDescent="0.55000000000000004">
      <c r="A34">
        <v>33</v>
      </c>
      <c r="B34" t="str">
        <f>IF(F34="","",申込書!$S$9)</f>
        <v/>
      </c>
      <c r="E34" t="str">
        <f>IF(申込書!C41="","",申込書!C41)</f>
        <v/>
      </c>
      <c r="F34" t="str">
        <f>IF(申込書!E41="","",申込書!E41)</f>
        <v/>
      </c>
      <c r="G34" t="str">
        <f>IF(申込書!F41="","",申込書!F41)</f>
        <v/>
      </c>
      <c r="H34" t="str">
        <f>IF(申込書!E41="","",申込書!E41)</f>
        <v/>
      </c>
      <c r="I34" t="str">
        <f>IF(申込書!G41="","",申込書!G41)</f>
        <v/>
      </c>
      <c r="J34" t="str">
        <f t="shared" si="0"/>
        <v/>
      </c>
      <c r="K34" t="str">
        <f>IF(申込書!Q41="","",申込書!Q41)</f>
        <v/>
      </c>
      <c r="L34" t="str">
        <f>IF(申込書!I41="","",申込書!I41)</f>
        <v/>
      </c>
      <c r="M34" t="str">
        <f>IF(申込書!K41="","",LEFT(申込書!K41,4))</f>
        <v/>
      </c>
      <c r="N34" t="str">
        <f>IF(申込書!K41="","",RIGHT(申込書!K41,4))</f>
        <v/>
      </c>
      <c r="O34" t="str">
        <f t="shared" si="1"/>
        <v/>
      </c>
      <c r="P34" t="str">
        <f>IF(申込書!D41="","",申込書!D41)</f>
        <v/>
      </c>
      <c r="Q34" t="str">
        <f>IF(申込書!P41="","",申込書!P41)</f>
        <v/>
      </c>
      <c r="R34" t="str">
        <f>IF(申込書!M41="","",申込書!M41)</f>
        <v/>
      </c>
      <c r="S34" t="str">
        <f t="shared" si="2"/>
        <v/>
      </c>
      <c r="T34" t="str">
        <f t="shared" si="2"/>
        <v/>
      </c>
    </row>
    <row r="35" spans="1:20" x14ac:dyDescent="0.55000000000000004">
      <c r="A35">
        <v>34</v>
      </c>
      <c r="B35" t="str">
        <f>IF(F35="","",申込書!$S$9)</f>
        <v/>
      </c>
      <c r="E35" t="str">
        <f>IF(申込書!C42="","",申込書!C42)</f>
        <v/>
      </c>
      <c r="F35" t="str">
        <f>IF(申込書!E42="","",申込書!E42)</f>
        <v/>
      </c>
      <c r="G35" t="str">
        <f>IF(申込書!F42="","",申込書!F42)</f>
        <v/>
      </c>
      <c r="H35" t="str">
        <f>IF(申込書!E42="","",申込書!E42)</f>
        <v/>
      </c>
      <c r="I35" t="str">
        <f>IF(申込書!G42="","",申込書!G42)</f>
        <v/>
      </c>
      <c r="J35" t="str">
        <f t="shared" si="0"/>
        <v/>
      </c>
      <c r="K35" t="str">
        <f>IF(申込書!Q42="","",申込書!Q42)</f>
        <v/>
      </c>
      <c r="L35" t="str">
        <f>IF(申込書!I42="","",申込書!I42)</f>
        <v/>
      </c>
      <c r="M35" t="str">
        <f>IF(申込書!K42="","",LEFT(申込書!K42,4))</f>
        <v/>
      </c>
      <c r="N35" t="str">
        <f>IF(申込書!K42="","",RIGHT(申込書!K42,4))</f>
        <v/>
      </c>
      <c r="O35" t="str">
        <f t="shared" si="1"/>
        <v/>
      </c>
      <c r="P35" t="str">
        <f>IF(申込書!D42="","",申込書!D42)</f>
        <v/>
      </c>
      <c r="Q35" t="str">
        <f>IF(申込書!P42="","",申込書!P42)</f>
        <v/>
      </c>
      <c r="R35" t="str">
        <f>IF(申込書!M42="","",申込書!M42)</f>
        <v/>
      </c>
      <c r="S35" t="str">
        <f t="shared" si="2"/>
        <v/>
      </c>
      <c r="T35" t="str">
        <f t="shared" si="2"/>
        <v/>
      </c>
    </row>
    <row r="36" spans="1:20" x14ac:dyDescent="0.55000000000000004">
      <c r="A36">
        <v>35</v>
      </c>
      <c r="B36" t="str">
        <f>IF(F36="","",申込書!$S$9)</f>
        <v/>
      </c>
      <c r="E36" t="str">
        <f>IF(申込書!C43="","",申込書!C43)</f>
        <v/>
      </c>
      <c r="F36" t="str">
        <f>IF(申込書!E43="","",申込書!E43)</f>
        <v/>
      </c>
      <c r="G36" t="str">
        <f>IF(申込書!F43="","",申込書!F43)</f>
        <v/>
      </c>
      <c r="H36" t="str">
        <f>IF(申込書!E43="","",申込書!E43)</f>
        <v/>
      </c>
      <c r="I36" t="str">
        <f>IF(申込書!G43="","",申込書!G43)</f>
        <v/>
      </c>
      <c r="J36" t="str">
        <f t="shared" si="0"/>
        <v/>
      </c>
      <c r="K36" t="str">
        <f>IF(申込書!Q43="","",申込書!Q43)</f>
        <v/>
      </c>
      <c r="L36" t="str">
        <f>IF(申込書!I43="","",申込書!I43)</f>
        <v/>
      </c>
      <c r="M36" t="str">
        <f>IF(申込書!K43="","",LEFT(申込書!K43,4))</f>
        <v/>
      </c>
      <c r="N36" t="str">
        <f>IF(申込書!K43="","",RIGHT(申込書!K43,4))</f>
        <v/>
      </c>
      <c r="O36" t="str">
        <f t="shared" si="1"/>
        <v/>
      </c>
      <c r="P36" t="str">
        <f>IF(申込書!D43="","",申込書!D43)</f>
        <v/>
      </c>
      <c r="Q36" t="str">
        <f>IF(申込書!P43="","",申込書!P43)</f>
        <v/>
      </c>
      <c r="R36" t="str">
        <f>IF(申込書!M43="","",申込書!M43)</f>
        <v/>
      </c>
      <c r="S36" t="str">
        <f t="shared" si="2"/>
        <v/>
      </c>
      <c r="T36" t="str">
        <f t="shared" si="2"/>
        <v/>
      </c>
    </row>
    <row r="37" spans="1:20" x14ac:dyDescent="0.55000000000000004">
      <c r="A37">
        <v>36</v>
      </c>
      <c r="B37" t="str">
        <f>IF(F37="","",申込書!$S$9)</f>
        <v/>
      </c>
      <c r="E37" t="str">
        <f>IF(申込書!C44="","",申込書!C44)</f>
        <v/>
      </c>
      <c r="F37" t="str">
        <f>IF(申込書!E44="","",申込書!E44)</f>
        <v/>
      </c>
      <c r="G37" t="str">
        <f>IF(申込書!F44="","",申込書!F44)</f>
        <v/>
      </c>
      <c r="H37" t="str">
        <f>IF(申込書!E44="","",申込書!E44)</f>
        <v/>
      </c>
      <c r="I37" t="str">
        <f>IF(申込書!G44="","",申込書!G44)</f>
        <v/>
      </c>
      <c r="J37" t="str">
        <f t="shared" si="0"/>
        <v/>
      </c>
      <c r="K37" t="str">
        <f>IF(申込書!Q44="","",申込書!Q44)</f>
        <v/>
      </c>
      <c r="L37" t="str">
        <f>IF(申込書!I44="","",申込書!I44)</f>
        <v/>
      </c>
      <c r="M37" t="str">
        <f>IF(申込書!K44="","",LEFT(申込書!K44,4))</f>
        <v/>
      </c>
      <c r="N37" t="str">
        <f>IF(申込書!K44="","",RIGHT(申込書!K44,4))</f>
        <v/>
      </c>
      <c r="O37" t="str">
        <f t="shared" si="1"/>
        <v/>
      </c>
      <c r="P37" t="str">
        <f>IF(申込書!D44="","",申込書!D44)</f>
        <v/>
      </c>
      <c r="Q37" t="str">
        <f>IF(申込書!P44="","",申込書!P44)</f>
        <v/>
      </c>
      <c r="R37" t="str">
        <f>IF(申込書!M44="","",申込書!M44)</f>
        <v/>
      </c>
      <c r="S37" t="str">
        <f t="shared" si="2"/>
        <v/>
      </c>
      <c r="T37" t="str">
        <f t="shared" si="2"/>
        <v/>
      </c>
    </row>
    <row r="38" spans="1:20" x14ac:dyDescent="0.55000000000000004">
      <c r="A38">
        <v>37</v>
      </c>
      <c r="B38" t="str">
        <f>IF(F38="","",申込書!$S$9)</f>
        <v/>
      </c>
      <c r="E38" t="str">
        <f>IF(申込書!C45="","",申込書!C45)</f>
        <v/>
      </c>
      <c r="F38" t="str">
        <f>IF(申込書!E45="","",申込書!E45)</f>
        <v/>
      </c>
      <c r="G38" t="str">
        <f>IF(申込書!F45="","",申込書!F45)</f>
        <v/>
      </c>
      <c r="H38" t="str">
        <f>IF(申込書!E45="","",申込書!E45)</f>
        <v/>
      </c>
      <c r="I38" t="str">
        <f>IF(申込書!G45="","",申込書!G45)</f>
        <v/>
      </c>
      <c r="J38" t="str">
        <f t="shared" si="0"/>
        <v/>
      </c>
      <c r="K38" t="str">
        <f>IF(申込書!Q45="","",申込書!Q45)</f>
        <v/>
      </c>
      <c r="L38" t="str">
        <f>IF(申込書!I45="","",申込書!I45)</f>
        <v/>
      </c>
      <c r="M38" t="str">
        <f>IF(申込書!K45="","",LEFT(申込書!K45,4))</f>
        <v/>
      </c>
      <c r="N38" t="str">
        <f>IF(申込書!K45="","",RIGHT(申込書!K45,4))</f>
        <v/>
      </c>
      <c r="O38" t="str">
        <f t="shared" si="1"/>
        <v/>
      </c>
      <c r="P38" t="str">
        <f>IF(申込書!D45="","",申込書!D45)</f>
        <v/>
      </c>
      <c r="Q38" t="str">
        <f>IF(申込書!P45="","",申込書!P45)</f>
        <v/>
      </c>
      <c r="R38" t="str">
        <f>IF(申込書!M45="","",申込書!M45)</f>
        <v/>
      </c>
      <c r="S38" t="str">
        <f t="shared" si="2"/>
        <v/>
      </c>
      <c r="T38" t="str">
        <f t="shared" si="2"/>
        <v/>
      </c>
    </row>
    <row r="39" spans="1:20" x14ac:dyDescent="0.55000000000000004">
      <c r="A39">
        <v>38</v>
      </c>
      <c r="B39" t="str">
        <f>IF(F39="","",申込書!$S$9)</f>
        <v/>
      </c>
      <c r="E39" t="str">
        <f>IF(申込書!C46="","",申込書!C46)</f>
        <v/>
      </c>
      <c r="F39" t="str">
        <f>IF(申込書!E46="","",申込書!E46)</f>
        <v/>
      </c>
      <c r="G39" t="str">
        <f>IF(申込書!F46="","",申込書!F46)</f>
        <v/>
      </c>
      <c r="H39" t="str">
        <f>IF(申込書!E46="","",申込書!E46)</f>
        <v/>
      </c>
      <c r="I39" t="str">
        <f>IF(申込書!G46="","",申込書!G46)</f>
        <v/>
      </c>
      <c r="J39" t="str">
        <f t="shared" si="0"/>
        <v/>
      </c>
      <c r="K39" t="str">
        <f>IF(申込書!Q46="","",申込書!Q46)</f>
        <v/>
      </c>
      <c r="L39" t="str">
        <f>IF(申込書!I46="","",申込書!I46)</f>
        <v/>
      </c>
      <c r="M39" t="str">
        <f>IF(申込書!K46="","",LEFT(申込書!K46,4))</f>
        <v/>
      </c>
      <c r="N39" t="str">
        <f>IF(申込書!K46="","",RIGHT(申込書!K46,4))</f>
        <v/>
      </c>
      <c r="O39" t="str">
        <f t="shared" si="1"/>
        <v/>
      </c>
      <c r="P39" t="str">
        <f>IF(申込書!D46="","",申込書!D46)</f>
        <v/>
      </c>
      <c r="Q39" t="str">
        <f>IF(申込書!P46="","",申込書!P46)</f>
        <v/>
      </c>
      <c r="R39" t="str">
        <f>IF(申込書!M46="","",申込書!M46)</f>
        <v/>
      </c>
      <c r="S39" t="str">
        <f t="shared" si="2"/>
        <v/>
      </c>
      <c r="T39" t="str">
        <f t="shared" si="2"/>
        <v/>
      </c>
    </row>
    <row r="40" spans="1:20" x14ac:dyDescent="0.55000000000000004">
      <c r="A40">
        <v>39</v>
      </c>
      <c r="B40" t="str">
        <f>IF(F40="","",申込書!$S$9)</f>
        <v/>
      </c>
      <c r="E40" t="str">
        <f>IF(申込書!C47="","",申込書!C47)</f>
        <v/>
      </c>
      <c r="F40" t="str">
        <f>IF(申込書!E47="","",申込書!E47)</f>
        <v/>
      </c>
      <c r="G40" t="str">
        <f>IF(申込書!F47="","",申込書!F47)</f>
        <v/>
      </c>
      <c r="H40" t="str">
        <f>IF(申込書!E47="","",申込書!E47)</f>
        <v/>
      </c>
      <c r="I40" t="str">
        <f>IF(申込書!G47="","",申込書!G47)</f>
        <v/>
      </c>
      <c r="J40" t="str">
        <f t="shared" si="0"/>
        <v/>
      </c>
      <c r="K40" t="str">
        <f>IF(申込書!Q47="","",申込書!Q47)</f>
        <v/>
      </c>
      <c r="L40" t="str">
        <f>IF(申込書!I47="","",申込書!I47)</f>
        <v/>
      </c>
      <c r="M40" t="str">
        <f>IF(申込書!K47="","",LEFT(申込書!K47,4))</f>
        <v/>
      </c>
      <c r="N40" t="str">
        <f>IF(申込書!K47="","",RIGHT(申込書!K47,4))</f>
        <v/>
      </c>
      <c r="O40" t="str">
        <f t="shared" si="1"/>
        <v/>
      </c>
      <c r="P40" t="str">
        <f>IF(申込書!D47="","",申込書!D47)</f>
        <v/>
      </c>
      <c r="Q40" t="str">
        <f>IF(申込書!P47="","",申込書!P47)</f>
        <v/>
      </c>
      <c r="R40" t="str">
        <f>IF(申込書!M47="","",申込書!M47)</f>
        <v/>
      </c>
      <c r="S40" t="str">
        <f t="shared" si="2"/>
        <v/>
      </c>
      <c r="T40" t="str">
        <f t="shared" si="2"/>
        <v/>
      </c>
    </row>
    <row r="41" spans="1:20" x14ac:dyDescent="0.55000000000000004">
      <c r="A41">
        <v>40</v>
      </c>
      <c r="B41" t="str">
        <f>IF(F41="","",申込書!$S$9)</f>
        <v/>
      </c>
      <c r="E41" t="str">
        <f>IF(申込書!C48="","",申込書!C48)</f>
        <v/>
      </c>
      <c r="F41" t="str">
        <f>IF(申込書!E48="","",申込書!E48)</f>
        <v/>
      </c>
      <c r="G41" t="str">
        <f>IF(申込書!F48="","",申込書!F48)</f>
        <v/>
      </c>
      <c r="H41" t="str">
        <f>IF(申込書!E48="","",申込書!E48)</f>
        <v/>
      </c>
      <c r="I41" t="str">
        <f>IF(申込書!G48="","",申込書!G48)</f>
        <v/>
      </c>
      <c r="J41" t="str">
        <f t="shared" si="0"/>
        <v/>
      </c>
      <c r="K41" t="str">
        <f>IF(申込書!Q48="","",申込書!Q48)</f>
        <v/>
      </c>
      <c r="L41" t="str">
        <f>IF(申込書!I48="","",申込書!I48)</f>
        <v/>
      </c>
      <c r="M41" t="str">
        <f>IF(申込書!K48="","",LEFT(申込書!K48,4))</f>
        <v/>
      </c>
      <c r="N41" t="str">
        <f>IF(申込書!K48="","",RIGHT(申込書!K48,4))</f>
        <v/>
      </c>
      <c r="O41" t="str">
        <f t="shared" si="1"/>
        <v/>
      </c>
      <c r="P41" t="str">
        <f>IF(申込書!D48="","",申込書!D48)</f>
        <v/>
      </c>
      <c r="Q41" t="str">
        <f>IF(申込書!P48="","",申込書!P48)</f>
        <v/>
      </c>
      <c r="R41" t="str">
        <f>IF(申込書!M48="","",申込書!M48)</f>
        <v/>
      </c>
      <c r="S41" t="str">
        <f t="shared" si="2"/>
        <v/>
      </c>
      <c r="T41" t="str">
        <f t="shared" si="2"/>
        <v/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22"/>
  <sheetViews>
    <sheetView workbookViewId="0">
      <selection activeCell="F12" sqref="F12"/>
    </sheetView>
  </sheetViews>
  <sheetFormatPr defaultColWidth="9" defaultRowHeight="13" x14ac:dyDescent="0.55000000000000004"/>
  <cols>
    <col min="1" max="1" width="3.25" style="12" customWidth="1"/>
    <col min="2" max="2" width="3.5" style="12" bestFit="1" customWidth="1"/>
    <col min="3" max="3" width="9" style="12" bestFit="1" customWidth="1"/>
    <col min="4" max="4" width="3.25" style="12" customWidth="1"/>
    <col min="5" max="5" width="3.5" style="12" bestFit="1" customWidth="1"/>
    <col min="6" max="6" width="12.25" style="12" bestFit="1" customWidth="1"/>
    <col min="7" max="7" width="3.25" style="12" customWidth="1"/>
    <col min="8" max="8" width="3.5" style="12" bestFit="1" customWidth="1"/>
    <col min="9" max="9" width="12.25" style="12" bestFit="1" customWidth="1"/>
    <col min="10" max="10" width="3.25" style="12" customWidth="1"/>
    <col min="11" max="11" width="3.5" style="12" bestFit="1" customWidth="1"/>
    <col min="12" max="12" width="12.25" style="12" bestFit="1" customWidth="1"/>
    <col min="13" max="13" width="3.25" style="12" customWidth="1"/>
    <col min="14" max="14" width="3.5" style="12" bestFit="1" customWidth="1"/>
    <col min="15" max="15" width="12.25" style="12" bestFit="1" customWidth="1"/>
    <col min="16" max="16" width="3.25" style="12" customWidth="1"/>
    <col min="17" max="17" width="3.5" style="12" customWidth="1"/>
    <col min="18" max="18" width="16.58203125" style="12" customWidth="1"/>
    <col min="19" max="19" width="3.25" style="12" customWidth="1"/>
    <col min="20" max="20" width="3.5" style="39" customWidth="1"/>
    <col min="21" max="21" width="12.25" style="43" customWidth="1"/>
    <col min="22" max="22" width="3.25" style="39" customWidth="1"/>
    <col min="23" max="24" width="9" style="39" bestFit="1" customWidth="1"/>
    <col min="25" max="237" width="9" style="12" bestFit="1" customWidth="1"/>
    <col min="238" max="16384" width="9" style="12"/>
  </cols>
  <sheetData>
    <row r="1" spans="2:21" x14ac:dyDescent="0.55000000000000004">
      <c r="B1" s="11" t="s">
        <v>38</v>
      </c>
      <c r="C1" s="11" t="s">
        <v>39</v>
      </c>
      <c r="E1" s="11" t="s">
        <v>38</v>
      </c>
      <c r="F1" s="11" t="s">
        <v>40</v>
      </c>
      <c r="H1" s="11" t="s">
        <v>38</v>
      </c>
      <c r="I1" s="11"/>
      <c r="K1" s="11" t="s">
        <v>38</v>
      </c>
      <c r="L1" s="11"/>
      <c r="N1" s="11" t="s">
        <v>38</v>
      </c>
      <c r="O1" s="11"/>
      <c r="Q1" s="11" t="s">
        <v>38</v>
      </c>
      <c r="R1" s="11"/>
      <c r="T1" s="38" t="s">
        <v>117</v>
      </c>
      <c r="U1" s="40"/>
    </row>
    <row r="2" spans="2:21" x14ac:dyDescent="0.55000000000000004">
      <c r="B2" s="13">
        <v>0</v>
      </c>
      <c r="C2" s="11"/>
      <c r="E2" s="13">
        <v>0</v>
      </c>
      <c r="F2" s="13"/>
      <c r="H2" s="13">
        <v>0</v>
      </c>
      <c r="I2" s="13"/>
      <c r="K2" s="13">
        <v>0</v>
      </c>
      <c r="L2" s="13"/>
      <c r="N2" s="13">
        <v>0</v>
      </c>
      <c r="O2" s="13"/>
      <c r="Q2" s="13">
        <v>0</v>
      </c>
      <c r="R2" s="13"/>
      <c r="T2" s="38">
        <v>0</v>
      </c>
      <c r="U2" s="41"/>
    </row>
    <row r="3" spans="2:21" x14ac:dyDescent="0.55000000000000004">
      <c r="B3" s="13">
        <v>1</v>
      </c>
      <c r="C3" s="16" t="s">
        <v>41</v>
      </c>
      <c r="E3" s="13">
        <v>1</v>
      </c>
      <c r="F3" s="16" t="s">
        <v>464</v>
      </c>
      <c r="G3" s="12">
        <v>2</v>
      </c>
      <c r="H3" s="13">
        <v>1</v>
      </c>
      <c r="I3" s="16"/>
      <c r="J3" s="12">
        <v>11</v>
      </c>
      <c r="K3" s="13">
        <v>1</v>
      </c>
      <c r="L3" s="16"/>
      <c r="N3" s="13">
        <v>1</v>
      </c>
      <c r="O3" s="16"/>
      <c r="Q3" s="13">
        <v>1</v>
      </c>
      <c r="R3" s="16" t="str">
        <f>IF(申込書!$I$6&gt;=Q3,CONCATENATE(申込書!$F$3,リスト!S3),"")</f>
        <v/>
      </c>
      <c r="T3" s="38">
        <v>1</v>
      </c>
      <c r="U3" s="42"/>
    </row>
    <row r="4" spans="2:21" x14ac:dyDescent="0.55000000000000004">
      <c r="B4" s="13">
        <v>2</v>
      </c>
      <c r="C4" s="16" t="s">
        <v>42</v>
      </c>
      <c r="E4" s="13">
        <v>2</v>
      </c>
      <c r="F4" s="16"/>
      <c r="H4" s="13">
        <v>2</v>
      </c>
      <c r="I4" s="16"/>
      <c r="J4" s="12">
        <v>12</v>
      </c>
      <c r="K4" s="13">
        <v>2</v>
      </c>
      <c r="L4" s="16"/>
      <c r="N4" s="13">
        <v>2</v>
      </c>
      <c r="O4" s="16"/>
      <c r="Q4" s="13">
        <v>2</v>
      </c>
      <c r="R4" s="16" t="str">
        <f>IF(申込書!$I$6&gt;=Q4,CONCATENATE(申込書!$F$3,リスト!S4),"")</f>
        <v/>
      </c>
      <c r="T4" s="38">
        <v>2</v>
      </c>
      <c r="U4" s="42"/>
    </row>
    <row r="5" spans="2:21" x14ac:dyDescent="0.55000000000000004">
      <c r="B5" s="13">
        <v>3</v>
      </c>
      <c r="C5" s="16" t="s">
        <v>43</v>
      </c>
      <c r="E5" s="13">
        <v>3</v>
      </c>
      <c r="F5" s="16" t="s">
        <v>465</v>
      </c>
      <c r="G5" s="12">
        <v>12</v>
      </c>
      <c r="H5" s="13">
        <v>3</v>
      </c>
      <c r="I5" s="16"/>
      <c r="J5" s="12">
        <v>13</v>
      </c>
      <c r="K5" s="13">
        <v>3</v>
      </c>
      <c r="L5" s="16"/>
      <c r="N5" s="13">
        <v>3</v>
      </c>
      <c r="O5" s="16"/>
      <c r="Q5" s="13">
        <v>3</v>
      </c>
      <c r="R5" s="16" t="str">
        <f>IF(申込書!$I$6&gt;=Q5,CONCATENATE(申込書!$F$3,リスト!S5),"")</f>
        <v/>
      </c>
      <c r="T5" s="38"/>
      <c r="U5" s="41"/>
    </row>
    <row r="6" spans="2:21" x14ac:dyDescent="0.55000000000000004">
      <c r="B6" s="13">
        <v>4</v>
      </c>
      <c r="C6" s="16" t="s">
        <v>44</v>
      </c>
      <c r="E6" s="13">
        <v>4</v>
      </c>
      <c r="F6" s="16"/>
      <c r="H6" s="13">
        <v>4</v>
      </c>
      <c r="I6" s="16"/>
      <c r="J6" s="12">
        <v>14</v>
      </c>
      <c r="K6" s="13">
        <v>4</v>
      </c>
      <c r="L6" s="11"/>
      <c r="N6" s="13">
        <v>4</v>
      </c>
      <c r="O6" s="16"/>
      <c r="Q6" s="13">
        <v>4</v>
      </c>
      <c r="R6" s="16" t="str">
        <f>IF(申込書!$I$6&gt;=Q6,CONCATENATE(申込書!$F$3,リスト!S6),"")</f>
        <v/>
      </c>
      <c r="T6" s="38"/>
      <c r="U6" s="41"/>
    </row>
    <row r="7" spans="2:21" x14ac:dyDescent="0.55000000000000004">
      <c r="B7" s="13">
        <v>5</v>
      </c>
      <c r="C7" s="16" t="s">
        <v>78</v>
      </c>
      <c r="E7" s="13">
        <v>5</v>
      </c>
      <c r="F7" s="16"/>
      <c r="H7" s="13">
        <v>5</v>
      </c>
      <c r="I7" s="16"/>
      <c r="J7" s="12">
        <v>15</v>
      </c>
      <c r="K7" s="13">
        <v>5</v>
      </c>
      <c r="L7" s="11"/>
      <c r="N7" s="13">
        <v>5</v>
      </c>
      <c r="O7" s="16"/>
      <c r="Q7" s="13">
        <v>5</v>
      </c>
      <c r="R7" s="16" t="str">
        <f>IF(申込書!$I$6&gt;=Q7,CONCATENATE(申込書!$F$3,リスト!S7),"")</f>
        <v/>
      </c>
      <c r="T7" s="38"/>
      <c r="U7" s="41"/>
    </row>
    <row r="8" spans="2:21" x14ac:dyDescent="0.55000000000000004">
      <c r="B8" s="13">
        <v>6</v>
      </c>
      <c r="C8" s="16" t="s">
        <v>45</v>
      </c>
      <c r="E8" s="13">
        <v>6</v>
      </c>
      <c r="F8" s="16"/>
      <c r="H8" s="13">
        <v>6</v>
      </c>
      <c r="I8" s="16"/>
      <c r="J8" s="12">
        <v>16</v>
      </c>
      <c r="K8" s="13">
        <v>6</v>
      </c>
      <c r="L8" s="11"/>
      <c r="N8" s="13">
        <v>6</v>
      </c>
      <c r="O8" s="16"/>
      <c r="Q8" s="13">
        <v>6</v>
      </c>
      <c r="R8" s="16" t="str">
        <f>IF(申込書!$I$6&gt;=Q8,CONCATENATE(申込書!$F$3,リスト!S8),"")</f>
        <v/>
      </c>
      <c r="T8" s="38"/>
      <c r="U8" s="41"/>
    </row>
    <row r="9" spans="2:21" x14ac:dyDescent="0.55000000000000004">
      <c r="B9" s="13">
        <v>7</v>
      </c>
      <c r="C9" s="16" t="s">
        <v>76</v>
      </c>
      <c r="E9" s="13">
        <v>7</v>
      </c>
      <c r="F9" s="11"/>
      <c r="H9" s="13">
        <v>7</v>
      </c>
      <c r="I9" s="16"/>
      <c r="J9" s="12">
        <v>17</v>
      </c>
      <c r="K9" s="13">
        <v>7</v>
      </c>
      <c r="L9" s="11"/>
      <c r="N9" s="13">
        <v>7</v>
      </c>
      <c r="O9" s="16"/>
      <c r="Q9" s="13">
        <v>7</v>
      </c>
      <c r="R9" s="13"/>
      <c r="T9" s="38"/>
      <c r="U9" s="41"/>
    </row>
    <row r="10" spans="2:21" x14ac:dyDescent="0.55000000000000004">
      <c r="B10" s="13">
        <v>8</v>
      </c>
      <c r="C10" s="16" t="s">
        <v>79</v>
      </c>
      <c r="E10" s="13">
        <v>8</v>
      </c>
      <c r="F10" s="11"/>
      <c r="H10" s="13">
        <v>8</v>
      </c>
      <c r="I10" s="11"/>
      <c r="K10" s="13">
        <v>8</v>
      </c>
      <c r="L10" s="11"/>
      <c r="N10" s="13">
        <v>8</v>
      </c>
      <c r="O10" s="16"/>
      <c r="Q10" s="13">
        <v>8</v>
      </c>
      <c r="R10" s="13"/>
      <c r="T10" s="38"/>
      <c r="U10" s="41"/>
    </row>
    <row r="11" spans="2:21" x14ac:dyDescent="0.55000000000000004">
      <c r="B11" s="13">
        <v>9</v>
      </c>
      <c r="C11" s="16" t="s">
        <v>46</v>
      </c>
      <c r="E11" s="13">
        <v>9</v>
      </c>
      <c r="F11" s="11"/>
      <c r="H11" s="13">
        <v>9</v>
      </c>
      <c r="I11" s="11"/>
      <c r="K11" s="13">
        <v>9</v>
      </c>
      <c r="L11" s="11"/>
      <c r="N11" s="13">
        <v>9</v>
      </c>
      <c r="O11" s="16"/>
      <c r="Q11" s="13">
        <v>9</v>
      </c>
      <c r="R11" s="13"/>
      <c r="T11" s="38"/>
      <c r="U11" s="41"/>
    </row>
    <row r="12" spans="2:21" x14ac:dyDescent="0.55000000000000004">
      <c r="B12" s="13">
        <v>10</v>
      </c>
      <c r="C12" s="16" t="s">
        <v>47</v>
      </c>
      <c r="E12" s="13">
        <v>10</v>
      </c>
      <c r="F12" s="11"/>
      <c r="H12" s="13">
        <v>10</v>
      </c>
      <c r="I12" s="11"/>
      <c r="K12" s="13">
        <v>10</v>
      </c>
      <c r="L12" s="11"/>
      <c r="N12" s="13">
        <v>10</v>
      </c>
      <c r="O12" s="16"/>
      <c r="Q12" s="13">
        <v>10</v>
      </c>
      <c r="R12" s="13"/>
      <c r="T12" s="38"/>
      <c r="U12" s="41"/>
    </row>
    <row r="13" spans="2:21" x14ac:dyDescent="0.55000000000000004">
      <c r="B13" s="13">
        <v>11</v>
      </c>
      <c r="C13" s="16" t="s">
        <v>48</v>
      </c>
      <c r="E13" s="13">
        <v>11</v>
      </c>
      <c r="F13" s="11"/>
      <c r="H13" s="13">
        <v>11</v>
      </c>
      <c r="I13" s="11"/>
      <c r="K13" s="13">
        <v>11</v>
      </c>
      <c r="L13" s="11"/>
      <c r="N13" s="13">
        <v>11</v>
      </c>
      <c r="O13" s="16"/>
      <c r="Q13" s="13">
        <v>11</v>
      </c>
      <c r="R13" s="13"/>
      <c r="T13" s="38"/>
      <c r="U13" s="41"/>
    </row>
    <row r="14" spans="2:21" x14ac:dyDescent="0.55000000000000004">
      <c r="B14" s="13">
        <v>12</v>
      </c>
      <c r="C14" s="16" t="s">
        <v>49</v>
      </c>
      <c r="E14" s="13">
        <v>12</v>
      </c>
      <c r="F14" s="11"/>
      <c r="H14" s="13">
        <v>12</v>
      </c>
      <c r="I14" s="11"/>
      <c r="K14" s="13">
        <v>12</v>
      </c>
      <c r="L14" s="11"/>
      <c r="N14" s="13">
        <v>12</v>
      </c>
      <c r="O14" s="16"/>
      <c r="Q14" s="13">
        <v>12</v>
      </c>
      <c r="R14" s="13"/>
      <c r="T14" s="38"/>
      <c r="U14" s="41"/>
    </row>
    <row r="15" spans="2:21" x14ac:dyDescent="0.55000000000000004">
      <c r="B15" s="13">
        <v>13</v>
      </c>
      <c r="C15" s="16" t="s">
        <v>50</v>
      </c>
      <c r="E15" s="13">
        <v>13</v>
      </c>
      <c r="F15" s="13"/>
      <c r="H15" s="13">
        <v>13</v>
      </c>
      <c r="I15" s="11"/>
      <c r="K15" s="13">
        <v>13</v>
      </c>
      <c r="L15" s="11"/>
      <c r="N15" s="13">
        <v>13</v>
      </c>
      <c r="O15" s="11"/>
      <c r="Q15" s="13">
        <v>13</v>
      </c>
      <c r="R15" s="13"/>
      <c r="T15" s="38"/>
      <c r="U15" s="41"/>
    </row>
    <row r="16" spans="2:21" x14ac:dyDescent="0.55000000000000004">
      <c r="B16" s="13">
        <v>14</v>
      </c>
      <c r="C16" s="11"/>
      <c r="E16" s="13">
        <v>14</v>
      </c>
      <c r="F16" s="13"/>
      <c r="H16" s="13">
        <v>14</v>
      </c>
      <c r="I16" s="11"/>
      <c r="K16" s="13">
        <v>14</v>
      </c>
      <c r="L16" s="11"/>
      <c r="N16" s="13">
        <v>14</v>
      </c>
      <c r="O16" s="11"/>
      <c r="Q16" s="13">
        <v>14</v>
      </c>
      <c r="R16" s="13"/>
      <c r="T16" s="38"/>
      <c r="U16" s="41"/>
    </row>
    <row r="17" spans="2:21" x14ac:dyDescent="0.55000000000000004">
      <c r="B17" s="13">
        <v>15</v>
      </c>
      <c r="C17" s="11"/>
      <c r="E17" s="13">
        <v>15</v>
      </c>
      <c r="F17" s="13"/>
      <c r="H17" s="13">
        <v>15</v>
      </c>
      <c r="I17" s="11"/>
      <c r="K17" s="13">
        <v>15</v>
      </c>
      <c r="L17" s="11"/>
      <c r="N17" s="13">
        <v>15</v>
      </c>
      <c r="O17" s="11"/>
      <c r="Q17" s="13">
        <v>15</v>
      </c>
      <c r="R17" s="13"/>
      <c r="T17" s="38"/>
      <c r="U17" s="41"/>
    </row>
    <row r="18" spans="2:21" x14ac:dyDescent="0.55000000000000004">
      <c r="B18" s="13">
        <v>16</v>
      </c>
      <c r="C18" s="13"/>
      <c r="E18" s="13">
        <v>16</v>
      </c>
      <c r="F18" s="13"/>
      <c r="H18" s="13">
        <v>16</v>
      </c>
      <c r="I18" s="13"/>
      <c r="K18" s="13">
        <v>16</v>
      </c>
      <c r="L18" s="13"/>
      <c r="N18" s="13">
        <v>16</v>
      </c>
      <c r="O18" s="13"/>
      <c r="Q18" s="13">
        <v>16</v>
      </c>
      <c r="R18" s="13"/>
      <c r="T18" s="38"/>
      <c r="U18" s="41"/>
    </row>
    <row r="19" spans="2:21" x14ac:dyDescent="0.55000000000000004">
      <c r="B19" s="13">
        <v>17</v>
      </c>
      <c r="C19" s="13"/>
      <c r="E19" s="13">
        <v>17</v>
      </c>
      <c r="F19" s="13"/>
      <c r="H19" s="13">
        <v>17</v>
      </c>
      <c r="I19" s="13"/>
      <c r="K19" s="13">
        <v>17</v>
      </c>
      <c r="L19" s="13"/>
      <c r="N19" s="13">
        <v>17</v>
      </c>
      <c r="O19" s="13"/>
      <c r="Q19" s="13">
        <v>17</v>
      </c>
      <c r="R19" s="13"/>
      <c r="T19" s="38"/>
      <c r="U19" s="41"/>
    </row>
    <row r="20" spans="2:21" x14ac:dyDescent="0.55000000000000004">
      <c r="B20" s="13">
        <v>18</v>
      </c>
      <c r="C20" s="13"/>
      <c r="E20" s="13">
        <v>18</v>
      </c>
      <c r="F20" s="13"/>
      <c r="H20" s="13">
        <v>18</v>
      </c>
      <c r="I20" s="13"/>
      <c r="K20" s="13">
        <v>18</v>
      </c>
      <c r="L20" s="13"/>
      <c r="N20" s="13">
        <v>18</v>
      </c>
      <c r="O20" s="13"/>
      <c r="Q20" s="13">
        <v>18</v>
      </c>
      <c r="R20" s="13"/>
      <c r="T20" s="38"/>
      <c r="U20" s="41"/>
    </row>
    <row r="21" spans="2:21" x14ac:dyDescent="0.55000000000000004">
      <c r="B21" s="13">
        <v>19</v>
      </c>
      <c r="C21" s="13"/>
      <c r="E21" s="13">
        <v>19</v>
      </c>
      <c r="F21" s="13"/>
      <c r="H21" s="13">
        <v>19</v>
      </c>
      <c r="I21" s="13"/>
      <c r="K21" s="13">
        <v>19</v>
      </c>
      <c r="L21" s="13"/>
      <c r="N21" s="13">
        <v>19</v>
      </c>
      <c r="O21" s="13"/>
      <c r="Q21" s="13">
        <v>19</v>
      </c>
      <c r="R21" s="13"/>
      <c r="T21" s="38"/>
      <c r="U21" s="41"/>
    </row>
    <row r="22" spans="2:21" x14ac:dyDescent="0.55000000000000004">
      <c r="B22" s="13">
        <v>20</v>
      </c>
      <c r="C22" s="13"/>
      <c r="E22" s="13">
        <v>20</v>
      </c>
      <c r="F22" s="13"/>
      <c r="H22" s="13">
        <v>20</v>
      </c>
      <c r="I22" s="13"/>
      <c r="K22" s="13">
        <v>20</v>
      </c>
      <c r="L22" s="13"/>
      <c r="N22" s="13">
        <v>20</v>
      </c>
      <c r="O22" s="13"/>
      <c r="Q22" s="13">
        <v>20</v>
      </c>
      <c r="R22" s="13"/>
      <c r="T22" s="38"/>
      <c r="U22" s="41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ColWidth="9" defaultRowHeight="13" x14ac:dyDescent="0.55000000000000004"/>
  <cols>
    <col min="1" max="1" width="4.5" style="20" bestFit="1" customWidth="1"/>
    <col min="2" max="2" width="9" style="20" bestFit="1" customWidth="1"/>
    <col min="3" max="3" width="13" style="20" bestFit="1" customWidth="1"/>
    <col min="4" max="4" width="9" style="20" bestFit="1" customWidth="1"/>
    <col min="5" max="5" width="25.5" style="20" bestFit="1" customWidth="1"/>
    <col min="6" max="6" width="6.25" style="20" customWidth="1"/>
    <col min="7" max="7" width="1.58203125" style="20" customWidth="1"/>
    <col min="8" max="8" width="3.58203125" style="28" customWidth="1"/>
    <col min="9" max="9" width="40.58203125" style="20" customWidth="1"/>
    <col min="10" max="10" width="9.5" style="20" bestFit="1" customWidth="1"/>
    <col min="11" max="11" width="30.58203125" style="20" customWidth="1"/>
    <col min="12" max="13" width="13.83203125" style="20" bestFit="1" customWidth="1"/>
    <col min="14" max="16384" width="9" style="20"/>
  </cols>
  <sheetData>
    <row r="1" spans="1:13" ht="16.5" x14ac:dyDescent="0.55000000000000004">
      <c r="A1" s="17"/>
      <c r="B1" s="18"/>
      <c r="C1" s="12"/>
      <c r="D1" s="19"/>
      <c r="E1" s="12"/>
      <c r="F1" s="12"/>
      <c r="H1" s="21" t="s">
        <v>51</v>
      </c>
    </row>
    <row r="2" spans="1:13" s="19" customFormat="1" ht="28.5" x14ac:dyDescent="0.55000000000000004">
      <c r="A2" s="22" t="s">
        <v>38</v>
      </c>
      <c r="B2" s="23" t="s">
        <v>52</v>
      </c>
      <c r="C2" s="23" t="s">
        <v>53</v>
      </c>
      <c r="D2" s="24"/>
      <c r="E2" s="23" t="s">
        <v>54</v>
      </c>
      <c r="F2" s="31" t="s">
        <v>77</v>
      </c>
      <c r="H2" s="84"/>
      <c r="I2" s="85" t="s">
        <v>55</v>
      </c>
      <c r="J2" s="86" t="s">
        <v>11</v>
      </c>
      <c r="K2" s="86" t="s">
        <v>165</v>
      </c>
      <c r="L2" s="86" t="s">
        <v>166</v>
      </c>
      <c r="M2" s="87" t="s">
        <v>167</v>
      </c>
    </row>
    <row r="3" spans="1:13" s="19" customFormat="1" x14ac:dyDescent="0.55000000000000004">
      <c r="A3" s="22"/>
      <c r="B3" s="23"/>
      <c r="C3" s="23"/>
      <c r="D3" s="24"/>
      <c r="E3" s="23"/>
      <c r="F3" s="31"/>
      <c r="H3" s="84"/>
      <c r="I3" s="85"/>
      <c r="J3" s="86"/>
      <c r="K3" s="86"/>
      <c r="L3" s="86"/>
      <c r="M3" s="87"/>
    </row>
    <row r="4" spans="1:13" ht="17.25" customHeight="1" x14ac:dyDescent="0.55000000000000004">
      <c r="A4" s="25">
        <v>1</v>
      </c>
      <c r="B4" s="97"/>
      <c r="C4" s="15" t="s">
        <v>168</v>
      </c>
      <c r="D4" s="26"/>
      <c r="E4" s="13" t="s">
        <v>407</v>
      </c>
      <c r="F4" s="11">
        <v>201</v>
      </c>
      <c r="G4" s="12"/>
      <c r="H4" s="84">
        <v>1</v>
      </c>
      <c r="I4" s="88" t="s">
        <v>168</v>
      </c>
      <c r="J4" s="86" t="s">
        <v>65</v>
      </c>
      <c r="K4" s="89" t="s">
        <v>169</v>
      </c>
      <c r="L4" s="86" t="s">
        <v>170</v>
      </c>
      <c r="M4" s="87" t="s">
        <v>171</v>
      </c>
    </row>
    <row r="5" spans="1:13" ht="17.25" customHeight="1" x14ac:dyDescent="0.55000000000000004">
      <c r="A5" s="25">
        <v>2</v>
      </c>
      <c r="B5" s="29"/>
      <c r="C5" s="15" t="s">
        <v>172</v>
      </c>
      <c r="D5" s="26"/>
      <c r="E5" s="13" t="s">
        <v>408</v>
      </c>
      <c r="F5" s="11">
        <v>202</v>
      </c>
      <c r="H5" s="84">
        <v>2</v>
      </c>
      <c r="I5" s="88" t="s">
        <v>172</v>
      </c>
      <c r="J5" s="86" t="s">
        <v>66</v>
      </c>
      <c r="K5" s="89" t="s">
        <v>173</v>
      </c>
      <c r="L5" s="86" t="s">
        <v>174</v>
      </c>
      <c r="M5" s="87" t="s">
        <v>175</v>
      </c>
    </row>
    <row r="6" spans="1:13" ht="17.25" customHeight="1" x14ac:dyDescent="0.55000000000000004">
      <c r="A6" s="25">
        <v>3</v>
      </c>
      <c r="B6" s="29"/>
      <c r="C6" s="15" t="s">
        <v>176</v>
      </c>
      <c r="D6" s="26"/>
      <c r="E6" s="13" t="s">
        <v>409</v>
      </c>
      <c r="F6" s="11">
        <v>203</v>
      </c>
      <c r="H6" s="84">
        <v>3</v>
      </c>
      <c r="I6" s="88" t="s">
        <v>176</v>
      </c>
      <c r="J6" s="86" t="s">
        <v>67</v>
      </c>
      <c r="K6" s="89" t="s">
        <v>177</v>
      </c>
      <c r="L6" s="86" t="s">
        <v>178</v>
      </c>
      <c r="M6" s="87" t="s">
        <v>179</v>
      </c>
    </row>
    <row r="7" spans="1:13" ht="17.25" customHeight="1" x14ac:dyDescent="0.55000000000000004">
      <c r="A7" s="25">
        <v>4</v>
      </c>
      <c r="B7" s="29"/>
      <c r="C7" s="15" t="s">
        <v>180</v>
      </c>
      <c r="D7" s="26"/>
      <c r="E7" s="13" t="s">
        <v>410</v>
      </c>
      <c r="F7" s="11">
        <v>204</v>
      </c>
      <c r="H7" s="90">
        <v>4</v>
      </c>
      <c r="I7" s="88" t="s">
        <v>180</v>
      </c>
      <c r="J7" s="86" t="s">
        <v>181</v>
      </c>
      <c r="K7" s="89" t="s">
        <v>182</v>
      </c>
      <c r="L7" s="86" t="s">
        <v>183</v>
      </c>
      <c r="M7" s="87" t="s">
        <v>184</v>
      </c>
    </row>
    <row r="8" spans="1:13" ht="17.25" customHeight="1" x14ac:dyDescent="0.55000000000000004">
      <c r="A8" s="25">
        <v>5</v>
      </c>
      <c r="B8" s="29"/>
      <c r="C8" s="15" t="s">
        <v>185</v>
      </c>
      <c r="D8" s="26"/>
      <c r="E8" s="13" t="s">
        <v>411</v>
      </c>
      <c r="F8" s="11">
        <v>205</v>
      </c>
      <c r="H8" s="84">
        <v>5</v>
      </c>
      <c r="I8" s="88" t="s">
        <v>185</v>
      </c>
      <c r="J8" s="86" t="s">
        <v>186</v>
      </c>
      <c r="K8" s="89" t="s">
        <v>187</v>
      </c>
      <c r="L8" s="86" t="s">
        <v>188</v>
      </c>
      <c r="M8" s="87" t="s">
        <v>189</v>
      </c>
    </row>
    <row r="9" spans="1:13" ht="17.25" customHeight="1" x14ac:dyDescent="0.55000000000000004">
      <c r="A9" s="25">
        <v>6</v>
      </c>
      <c r="B9" s="29"/>
      <c r="C9" s="15" t="s">
        <v>190</v>
      </c>
      <c r="D9" s="26"/>
      <c r="E9" s="13" t="s">
        <v>449</v>
      </c>
      <c r="F9" s="11">
        <v>206</v>
      </c>
      <c r="H9" s="84">
        <v>6</v>
      </c>
      <c r="I9" s="88" t="s">
        <v>190</v>
      </c>
      <c r="J9" s="91" t="s">
        <v>56</v>
      </c>
      <c r="K9" s="92" t="s">
        <v>191</v>
      </c>
      <c r="L9" s="91" t="s">
        <v>57</v>
      </c>
      <c r="M9" s="93" t="s">
        <v>58</v>
      </c>
    </row>
    <row r="10" spans="1:13" ht="17.25" customHeight="1" x14ac:dyDescent="0.55000000000000004">
      <c r="A10" s="25">
        <v>7</v>
      </c>
      <c r="B10" s="29"/>
      <c r="C10" s="15" t="s">
        <v>192</v>
      </c>
      <c r="D10" s="26"/>
      <c r="E10" s="13" t="s">
        <v>412</v>
      </c>
      <c r="F10" s="11">
        <v>207</v>
      </c>
      <c r="H10" s="84">
        <v>7</v>
      </c>
      <c r="I10" s="88" t="s">
        <v>192</v>
      </c>
      <c r="J10" s="86" t="s">
        <v>193</v>
      </c>
      <c r="K10" s="89" t="s">
        <v>194</v>
      </c>
      <c r="L10" s="86" t="s">
        <v>195</v>
      </c>
      <c r="M10" s="87" t="s">
        <v>196</v>
      </c>
    </row>
    <row r="11" spans="1:13" ht="17.25" customHeight="1" x14ac:dyDescent="0.55000000000000004">
      <c r="A11" s="25">
        <v>8</v>
      </c>
      <c r="B11" s="29"/>
      <c r="C11" s="15" t="s">
        <v>197</v>
      </c>
      <c r="D11" s="26"/>
      <c r="E11" s="13" t="s">
        <v>413</v>
      </c>
      <c r="F11" s="11">
        <v>208</v>
      </c>
      <c r="H11" s="90">
        <v>8</v>
      </c>
      <c r="I11" s="88" t="s">
        <v>197</v>
      </c>
      <c r="J11" s="86" t="s">
        <v>198</v>
      </c>
      <c r="K11" s="89" t="s">
        <v>199</v>
      </c>
      <c r="L11" s="86" t="s">
        <v>200</v>
      </c>
      <c r="M11" s="87" t="s">
        <v>201</v>
      </c>
    </row>
    <row r="12" spans="1:13" ht="17.25" customHeight="1" x14ac:dyDescent="0.55000000000000004">
      <c r="A12" s="25">
        <v>9</v>
      </c>
      <c r="B12" s="29"/>
      <c r="C12" s="15" t="s">
        <v>202</v>
      </c>
      <c r="D12" s="26"/>
      <c r="E12" s="13" t="s">
        <v>414</v>
      </c>
      <c r="F12" s="11">
        <v>209</v>
      </c>
      <c r="H12" s="84">
        <v>9</v>
      </c>
      <c r="I12" s="88" t="s">
        <v>202</v>
      </c>
      <c r="J12" s="86" t="s">
        <v>203</v>
      </c>
      <c r="K12" s="89" t="s">
        <v>204</v>
      </c>
      <c r="L12" s="86" t="s">
        <v>205</v>
      </c>
      <c r="M12" s="87" t="s">
        <v>206</v>
      </c>
    </row>
    <row r="13" spans="1:13" ht="17.25" customHeight="1" x14ac:dyDescent="0.55000000000000004">
      <c r="A13" s="25">
        <v>10</v>
      </c>
      <c r="B13" s="29"/>
      <c r="C13" s="15" t="s">
        <v>207</v>
      </c>
      <c r="D13" s="26"/>
      <c r="E13" s="13" t="s">
        <v>415</v>
      </c>
      <c r="F13" s="11">
        <v>210</v>
      </c>
      <c r="H13" s="84">
        <v>10</v>
      </c>
      <c r="I13" s="88" t="s">
        <v>207</v>
      </c>
      <c r="J13" s="86" t="s">
        <v>68</v>
      </c>
      <c r="K13" s="89" t="s">
        <v>208</v>
      </c>
      <c r="L13" s="86" t="s">
        <v>209</v>
      </c>
      <c r="M13" s="87" t="s">
        <v>210</v>
      </c>
    </row>
    <row r="14" spans="1:13" ht="17.25" customHeight="1" x14ac:dyDescent="0.55000000000000004">
      <c r="A14" s="25">
        <v>11</v>
      </c>
      <c r="B14" s="29"/>
      <c r="C14" s="15" t="s">
        <v>211</v>
      </c>
      <c r="D14" s="26"/>
      <c r="E14" s="13" t="s">
        <v>416</v>
      </c>
      <c r="F14" s="11">
        <v>211</v>
      </c>
      <c r="H14" s="84">
        <v>11</v>
      </c>
      <c r="I14" s="88" t="s">
        <v>211</v>
      </c>
      <c r="J14" s="86" t="s">
        <v>212</v>
      </c>
      <c r="K14" s="89" t="s">
        <v>213</v>
      </c>
      <c r="L14" s="86" t="s">
        <v>214</v>
      </c>
      <c r="M14" s="87" t="s">
        <v>215</v>
      </c>
    </row>
    <row r="15" spans="1:13" ht="17.25" customHeight="1" x14ac:dyDescent="0.55000000000000004">
      <c r="A15" s="25">
        <v>12</v>
      </c>
      <c r="B15" s="29"/>
      <c r="C15" s="15" t="s">
        <v>216</v>
      </c>
      <c r="D15" s="26"/>
      <c r="E15" s="13" t="s">
        <v>417</v>
      </c>
      <c r="F15" s="11">
        <v>212</v>
      </c>
      <c r="H15" s="84">
        <v>12</v>
      </c>
      <c r="I15" s="88" t="s">
        <v>216</v>
      </c>
      <c r="J15" s="86" t="s">
        <v>70</v>
      </c>
      <c r="K15" s="89" t="s">
        <v>217</v>
      </c>
      <c r="L15" s="86" t="s">
        <v>218</v>
      </c>
      <c r="M15" s="87" t="s">
        <v>219</v>
      </c>
    </row>
    <row r="16" spans="1:13" ht="17.25" customHeight="1" x14ac:dyDescent="0.55000000000000004">
      <c r="A16" s="25">
        <v>13</v>
      </c>
      <c r="B16" s="29"/>
      <c r="C16" s="15" t="s">
        <v>220</v>
      </c>
      <c r="D16" s="26"/>
      <c r="E16" s="13" t="s">
        <v>418</v>
      </c>
      <c r="F16" s="11">
        <v>213</v>
      </c>
      <c r="H16" s="84">
        <v>13</v>
      </c>
      <c r="I16" s="88" t="s">
        <v>220</v>
      </c>
      <c r="J16" s="86" t="s">
        <v>71</v>
      </c>
      <c r="K16" s="89" t="s">
        <v>221</v>
      </c>
      <c r="L16" s="86" t="s">
        <v>222</v>
      </c>
      <c r="M16" s="87" t="s">
        <v>223</v>
      </c>
    </row>
    <row r="17" spans="1:13" ht="17.25" customHeight="1" x14ac:dyDescent="0.55000000000000004">
      <c r="A17" s="25">
        <v>14</v>
      </c>
      <c r="B17" s="29"/>
      <c r="C17" s="15" t="s">
        <v>224</v>
      </c>
      <c r="D17" s="26"/>
      <c r="E17" s="13" t="s">
        <v>419</v>
      </c>
      <c r="F17" s="11">
        <v>214</v>
      </c>
      <c r="H17" s="84">
        <v>14</v>
      </c>
      <c r="I17" s="88" t="s">
        <v>224</v>
      </c>
      <c r="J17" s="86" t="s">
        <v>72</v>
      </c>
      <c r="K17" s="89" t="s">
        <v>225</v>
      </c>
      <c r="L17" s="86" t="s">
        <v>226</v>
      </c>
      <c r="M17" s="87" t="s">
        <v>227</v>
      </c>
    </row>
    <row r="18" spans="1:13" ht="17.25" customHeight="1" x14ac:dyDescent="0.55000000000000004">
      <c r="A18" s="25">
        <v>15</v>
      </c>
      <c r="B18" s="29"/>
      <c r="C18" s="15" t="s">
        <v>228</v>
      </c>
      <c r="D18" s="26"/>
      <c r="E18" s="13" t="s">
        <v>420</v>
      </c>
      <c r="F18" s="11">
        <v>215</v>
      </c>
      <c r="H18" s="84">
        <v>15</v>
      </c>
      <c r="I18" s="88" t="s">
        <v>228</v>
      </c>
      <c r="J18" s="86" t="s">
        <v>229</v>
      </c>
      <c r="K18" s="89" t="s">
        <v>230</v>
      </c>
      <c r="L18" s="86" t="s">
        <v>231</v>
      </c>
      <c r="M18" s="87" t="s">
        <v>232</v>
      </c>
    </row>
    <row r="19" spans="1:13" ht="17.25" customHeight="1" x14ac:dyDescent="0.55000000000000004">
      <c r="A19" s="25">
        <v>16</v>
      </c>
      <c r="B19" s="29"/>
      <c r="C19" s="15" t="s">
        <v>158</v>
      </c>
      <c r="D19" s="26"/>
      <c r="E19" s="13" t="s">
        <v>421</v>
      </c>
      <c r="F19" s="11">
        <v>216</v>
      </c>
      <c r="H19" s="84">
        <v>16</v>
      </c>
      <c r="I19" s="88" t="s">
        <v>158</v>
      </c>
      <c r="J19" s="86" t="s">
        <v>233</v>
      </c>
      <c r="K19" s="89" t="s">
        <v>234</v>
      </c>
      <c r="L19" s="86" t="s">
        <v>235</v>
      </c>
      <c r="M19" s="87" t="s">
        <v>236</v>
      </c>
    </row>
    <row r="20" spans="1:13" ht="17.25" customHeight="1" x14ac:dyDescent="0.55000000000000004">
      <c r="A20" s="25">
        <v>17</v>
      </c>
      <c r="B20" s="29"/>
      <c r="C20" s="15" t="s">
        <v>237</v>
      </c>
      <c r="D20" s="26"/>
      <c r="E20" s="13" t="s">
        <v>422</v>
      </c>
      <c r="F20" s="11">
        <v>217</v>
      </c>
      <c r="H20" s="84">
        <v>17</v>
      </c>
      <c r="I20" s="88" t="s">
        <v>237</v>
      </c>
      <c r="J20" s="86" t="s">
        <v>238</v>
      </c>
      <c r="K20" s="89" t="s">
        <v>239</v>
      </c>
      <c r="L20" s="86" t="s">
        <v>240</v>
      </c>
      <c r="M20" s="87" t="s">
        <v>241</v>
      </c>
    </row>
    <row r="21" spans="1:13" ht="17.25" customHeight="1" x14ac:dyDescent="0.55000000000000004">
      <c r="A21" s="25">
        <v>18</v>
      </c>
      <c r="B21" s="29"/>
      <c r="C21" s="15" t="s">
        <v>242</v>
      </c>
      <c r="D21" s="26"/>
      <c r="E21" s="13" t="s">
        <v>423</v>
      </c>
      <c r="F21" s="11">
        <v>218</v>
      </c>
      <c r="H21" s="84">
        <v>18</v>
      </c>
      <c r="I21" s="88" t="s">
        <v>242</v>
      </c>
      <c r="J21" s="86" t="s">
        <v>59</v>
      </c>
      <c r="K21" s="89" t="s">
        <v>243</v>
      </c>
      <c r="L21" s="86" t="s">
        <v>60</v>
      </c>
      <c r="M21" s="87" t="s">
        <v>61</v>
      </c>
    </row>
    <row r="22" spans="1:13" ht="17.25" customHeight="1" x14ac:dyDescent="0.55000000000000004">
      <c r="A22" s="25">
        <v>19</v>
      </c>
      <c r="B22" s="29"/>
      <c r="C22" s="15" t="s">
        <v>244</v>
      </c>
      <c r="D22" s="26"/>
      <c r="E22" s="13" t="s">
        <v>424</v>
      </c>
      <c r="F22" s="11">
        <v>219</v>
      </c>
      <c r="H22" s="84">
        <v>19</v>
      </c>
      <c r="I22" s="88" t="s">
        <v>244</v>
      </c>
      <c r="J22" s="86" t="s">
        <v>245</v>
      </c>
      <c r="K22" s="89" t="s">
        <v>246</v>
      </c>
      <c r="L22" s="86" t="s">
        <v>247</v>
      </c>
      <c r="M22" s="87" t="s">
        <v>248</v>
      </c>
    </row>
    <row r="23" spans="1:13" ht="17.25" customHeight="1" x14ac:dyDescent="0.55000000000000004">
      <c r="A23" s="25">
        <v>20</v>
      </c>
      <c r="B23" s="29"/>
      <c r="C23" s="15" t="s">
        <v>249</v>
      </c>
      <c r="D23" s="26"/>
      <c r="E23" s="13" t="s">
        <v>425</v>
      </c>
      <c r="F23" s="11">
        <v>220</v>
      </c>
      <c r="H23" s="84">
        <v>20</v>
      </c>
      <c r="I23" s="88" t="s">
        <v>249</v>
      </c>
      <c r="J23" s="86" t="s">
        <v>250</v>
      </c>
      <c r="K23" s="89" t="s">
        <v>251</v>
      </c>
      <c r="L23" s="86" t="s">
        <v>252</v>
      </c>
      <c r="M23" s="87" t="s">
        <v>253</v>
      </c>
    </row>
    <row r="24" spans="1:13" ht="17.25" customHeight="1" x14ac:dyDescent="0.55000000000000004">
      <c r="A24" s="25">
        <v>21</v>
      </c>
      <c r="B24" s="29"/>
      <c r="C24" s="15" t="s">
        <v>254</v>
      </c>
      <c r="D24" s="26"/>
      <c r="E24" s="13" t="s">
        <v>426</v>
      </c>
      <c r="F24" s="11">
        <v>221</v>
      </c>
      <c r="H24" s="84">
        <v>21</v>
      </c>
      <c r="I24" s="88" t="s">
        <v>254</v>
      </c>
      <c r="J24" s="86" t="s">
        <v>255</v>
      </c>
      <c r="K24" s="89" t="s">
        <v>256</v>
      </c>
      <c r="L24" s="86" t="s">
        <v>257</v>
      </c>
      <c r="M24" s="87" t="s">
        <v>258</v>
      </c>
    </row>
    <row r="25" spans="1:13" ht="17.25" customHeight="1" x14ac:dyDescent="0.55000000000000004">
      <c r="A25" s="25">
        <v>22</v>
      </c>
      <c r="B25" s="29"/>
      <c r="C25" s="15" t="s">
        <v>259</v>
      </c>
      <c r="D25" s="26"/>
      <c r="E25" s="13" t="s">
        <v>427</v>
      </c>
      <c r="F25" s="11">
        <v>222</v>
      </c>
      <c r="H25" s="84">
        <v>22</v>
      </c>
      <c r="I25" s="88" t="s">
        <v>259</v>
      </c>
      <c r="J25" s="86" t="s">
        <v>260</v>
      </c>
      <c r="K25" s="89" t="s">
        <v>261</v>
      </c>
      <c r="L25" s="86" t="s">
        <v>262</v>
      </c>
      <c r="M25" s="87" t="s">
        <v>263</v>
      </c>
    </row>
    <row r="26" spans="1:13" ht="17.25" customHeight="1" x14ac:dyDescent="0.55000000000000004">
      <c r="A26" s="25">
        <v>23</v>
      </c>
      <c r="B26" s="29"/>
      <c r="C26" s="15" t="s">
        <v>264</v>
      </c>
      <c r="D26" s="26"/>
      <c r="E26" s="13" t="s">
        <v>428</v>
      </c>
      <c r="F26" s="11">
        <v>223</v>
      </c>
      <c r="H26" s="84">
        <v>23</v>
      </c>
      <c r="I26" s="88" t="s">
        <v>264</v>
      </c>
      <c r="J26" s="86" t="s">
        <v>265</v>
      </c>
      <c r="K26" s="89" t="s">
        <v>266</v>
      </c>
      <c r="L26" s="86" t="s">
        <v>267</v>
      </c>
      <c r="M26" s="87" t="s">
        <v>268</v>
      </c>
    </row>
    <row r="27" spans="1:13" ht="17.25" customHeight="1" x14ac:dyDescent="0.55000000000000004">
      <c r="A27" s="25">
        <v>24</v>
      </c>
      <c r="B27" s="29"/>
      <c r="C27" s="15" t="s">
        <v>269</v>
      </c>
      <c r="D27" s="26"/>
      <c r="E27" s="13" t="s">
        <v>429</v>
      </c>
      <c r="F27" s="11">
        <v>224</v>
      </c>
      <c r="H27" s="84">
        <v>24</v>
      </c>
      <c r="I27" s="88" t="s">
        <v>269</v>
      </c>
      <c r="J27" s="86" t="s">
        <v>270</v>
      </c>
      <c r="K27" s="89" t="s">
        <v>271</v>
      </c>
      <c r="L27" s="86" t="s">
        <v>272</v>
      </c>
      <c r="M27" s="87" t="s">
        <v>273</v>
      </c>
    </row>
    <row r="28" spans="1:13" ht="17.25" customHeight="1" x14ac:dyDescent="0.55000000000000004">
      <c r="A28" s="25">
        <v>25</v>
      </c>
      <c r="B28" s="29"/>
      <c r="C28" s="15" t="s">
        <v>274</v>
      </c>
      <c r="D28" s="26"/>
      <c r="E28" s="13" t="s">
        <v>430</v>
      </c>
      <c r="F28" s="11">
        <v>225</v>
      </c>
      <c r="H28" s="84">
        <v>25</v>
      </c>
      <c r="I28" s="88" t="s">
        <v>274</v>
      </c>
      <c r="J28" s="86" t="s">
        <v>275</v>
      </c>
      <c r="K28" s="89" t="s">
        <v>276</v>
      </c>
      <c r="L28" s="86" t="s">
        <v>277</v>
      </c>
      <c r="M28" s="87" t="s">
        <v>278</v>
      </c>
    </row>
    <row r="29" spans="1:13" ht="17.25" customHeight="1" x14ac:dyDescent="0.55000000000000004">
      <c r="A29" s="25">
        <v>26</v>
      </c>
      <c r="B29" s="29"/>
      <c r="C29" s="15" t="s">
        <v>279</v>
      </c>
      <c r="D29" s="26"/>
      <c r="E29" s="13" t="s">
        <v>431</v>
      </c>
      <c r="F29" s="11">
        <v>226</v>
      </c>
      <c r="H29" s="84">
        <v>26</v>
      </c>
      <c r="I29" s="88" t="s">
        <v>279</v>
      </c>
      <c r="J29" s="86" t="s">
        <v>280</v>
      </c>
      <c r="K29" s="89" t="s">
        <v>281</v>
      </c>
      <c r="L29" s="86" t="s">
        <v>282</v>
      </c>
      <c r="M29" s="87" t="s">
        <v>283</v>
      </c>
    </row>
    <row r="30" spans="1:13" ht="17.25" customHeight="1" x14ac:dyDescent="0.55000000000000004">
      <c r="A30" s="25">
        <v>27</v>
      </c>
      <c r="B30" s="29"/>
      <c r="C30" s="15" t="s">
        <v>284</v>
      </c>
      <c r="D30" s="26"/>
      <c r="E30" s="13" t="s">
        <v>432</v>
      </c>
      <c r="F30" s="11">
        <v>227</v>
      </c>
      <c r="H30" s="84">
        <v>27</v>
      </c>
      <c r="I30" s="88" t="s">
        <v>284</v>
      </c>
      <c r="J30" s="86" t="s">
        <v>285</v>
      </c>
      <c r="K30" s="89" t="s">
        <v>286</v>
      </c>
      <c r="L30" s="86" t="s">
        <v>287</v>
      </c>
      <c r="M30" s="87" t="s">
        <v>288</v>
      </c>
    </row>
    <row r="31" spans="1:13" ht="17.25" customHeight="1" x14ac:dyDescent="0.55000000000000004">
      <c r="A31" s="25">
        <v>28</v>
      </c>
      <c r="B31" s="29"/>
      <c r="C31" s="15" t="s">
        <v>289</v>
      </c>
      <c r="D31" s="26"/>
      <c r="E31" s="13" t="s">
        <v>433</v>
      </c>
      <c r="F31" s="11">
        <v>228</v>
      </c>
      <c r="H31" s="84">
        <v>28</v>
      </c>
      <c r="I31" s="88" t="s">
        <v>289</v>
      </c>
      <c r="J31" s="86" t="s">
        <v>290</v>
      </c>
      <c r="K31" s="89" t="s">
        <v>291</v>
      </c>
      <c r="L31" s="86" t="s">
        <v>292</v>
      </c>
      <c r="M31" s="87" t="s">
        <v>293</v>
      </c>
    </row>
    <row r="32" spans="1:13" ht="17.25" customHeight="1" x14ac:dyDescent="0.55000000000000004">
      <c r="A32" s="25">
        <v>29</v>
      </c>
      <c r="B32" s="29"/>
      <c r="C32" s="15" t="s">
        <v>294</v>
      </c>
      <c r="D32" s="26"/>
      <c r="E32" s="13" t="s">
        <v>434</v>
      </c>
      <c r="F32" s="11">
        <v>229</v>
      </c>
      <c r="H32" s="84">
        <v>29</v>
      </c>
      <c r="I32" s="88" t="s">
        <v>294</v>
      </c>
      <c r="J32" s="86" t="s">
        <v>73</v>
      </c>
      <c r="K32" s="89" t="s">
        <v>295</v>
      </c>
      <c r="L32" s="86" t="s">
        <v>296</v>
      </c>
      <c r="M32" s="87" t="s">
        <v>297</v>
      </c>
    </row>
    <row r="33" spans="1:13" ht="17.25" customHeight="1" x14ac:dyDescent="0.55000000000000004">
      <c r="A33" s="25">
        <v>30</v>
      </c>
      <c r="B33" s="29"/>
      <c r="C33" s="15" t="s">
        <v>298</v>
      </c>
      <c r="D33" s="26"/>
      <c r="E33" s="13" t="s">
        <v>435</v>
      </c>
      <c r="F33" s="11">
        <v>230</v>
      </c>
      <c r="H33" s="84">
        <v>30</v>
      </c>
      <c r="I33" s="88" t="s">
        <v>298</v>
      </c>
      <c r="J33" s="86" t="s">
        <v>299</v>
      </c>
      <c r="K33" s="89" t="s">
        <v>300</v>
      </c>
      <c r="L33" s="86" t="s">
        <v>301</v>
      </c>
      <c r="M33" s="87" t="s">
        <v>302</v>
      </c>
    </row>
    <row r="34" spans="1:13" ht="17.25" customHeight="1" x14ac:dyDescent="0.55000000000000004">
      <c r="A34" s="25">
        <v>31</v>
      </c>
      <c r="B34" s="29"/>
      <c r="C34" s="15" t="s">
        <v>303</v>
      </c>
      <c r="D34" s="26"/>
      <c r="E34" s="13" t="s">
        <v>450</v>
      </c>
      <c r="F34" s="11">
        <v>231</v>
      </c>
      <c r="H34" s="84">
        <v>31</v>
      </c>
      <c r="I34" s="94" t="s">
        <v>303</v>
      </c>
      <c r="J34" s="86" t="s">
        <v>304</v>
      </c>
      <c r="K34" s="89" t="s">
        <v>305</v>
      </c>
      <c r="L34" s="86" t="s">
        <v>306</v>
      </c>
      <c r="M34" s="87" t="s">
        <v>307</v>
      </c>
    </row>
    <row r="35" spans="1:13" ht="17.25" customHeight="1" x14ac:dyDescent="0.55000000000000004">
      <c r="A35" s="25">
        <v>32</v>
      </c>
      <c r="B35" s="29"/>
      <c r="C35" s="15" t="s">
        <v>308</v>
      </c>
      <c r="D35" s="26"/>
      <c r="E35" s="13" t="s">
        <v>436</v>
      </c>
      <c r="F35" s="11">
        <v>232</v>
      </c>
      <c r="H35" s="84">
        <v>32</v>
      </c>
      <c r="I35" s="88" t="s">
        <v>308</v>
      </c>
      <c r="J35" s="86" t="s">
        <v>309</v>
      </c>
      <c r="K35" s="89" t="s">
        <v>310</v>
      </c>
      <c r="L35" s="86" t="s">
        <v>311</v>
      </c>
      <c r="M35" s="87" t="s">
        <v>312</v>
      </c>
    </row>
    <row r="36" spans="1:13" ht="17.25" customHeight="1" x14ac:dyDescent="0.55000000000000004">
      <c r="A36" s="25">
        <v>33</v>
      </c>
      <c r="B36" s="29"/>
      <c r="C36" s="15" t="s">
        <v>313</v>
      </c>
      <c r="D36" s="26"/>
      <c r="E36" s="13" t="s">
        <v>437</v>
      </c>
      <c r="F36" s="11">
        <v>233</v>
      </c>
      <c r="H36" s="84">
        <v>33</v>
      </c>
      <c r="I36" s="88" t="s">
        <v>313</v>
      </c>
      <c r="J36" s="86" t="s">
        <v>314</v>
      </c>
      <c r="K36" s="89" t="s">
        <v>315</v>
      </c>
      <c r="L36" s="86" t="s">
        <v>316</v>
      </c>
      <c r="M36" s="87" t="s">
        <v>317</v>
      </c>
    </row>
    <row r="37" spans="1:13" ht="17.25" customHeight="1" x14ac:dyDescent="0.55000000000000004">
      <c r="A37" s="25">
        <v>34</v>
      </c>
      <c r="B37" s="29"/>
      <c r="C37" s="15" t="s">
        <v>318</v>
      </c>
      <c r="D37" s="26"/>
      <c r="E37" s="13" t="s">
        <v>438</v>
      </c>
      <c r="F37" s="11">
        <v>234</v>
      </c>
      <c r="H37" s="90">
        <v>34</v>
      </c>
      <c r="I37" s="88" t="s">
        <v>318</v>
      </c>
      <c r="J37" s="86" t="s">
        <v>319</v>
      </c>
      <c r="K37" s="89" t="s">
        <v>320</v>
      </c>
      <c r="L37" s="86" t="s">
        <v>321</v>
      </c>
      <c r="M37" s="87" t="s">
        <v>322</v>
      </c>
    </row>
    <row r="38" spans="1:13" ht="17.25" customHeight="1" x14ac:dyDescent="0.55000000000000004">
      <c r="A38" s="25">
        <v>35</v>
      </c>
      <c r="B38" s="29"/>
      <c r="C38" s="15" t="s">
        <v>323</v>
      </c>
      <c r="D38" s="26"/>
      <c r="E38" s="13" t="s">
        <v>439</v>
      </c>
      <c r="F38" s="11">
        <v>235</v>
      </c>
      <c r="H38" s="84">
        <v>35</v>
      </c>
      <c r="I38" s="88" t="s">
        <v>323</v>
      </c>
      <c r="J38" s="86" t="s">
        <v>74</v>
      </c>
      <c r="K38" s="89" t="s">
        <v>324</v>
      </c>
      <c r="L38" s="86" t="s">
        <v>325</v>
      </c>
      <c r="M38" s="87" t="s">
        <v>326</v>
      </c>
    </row>
    <row r="39" spans="1:13" ht="17.25" customHeight="1" x14ac:dyDescent="0.55000000000000004">
      <c r="A39" s="25">
        <v>36</v>
      </c>
      <c r="B39" s="29"/>
      <c r="C39" s="15" t="s">
        <v>327</v>
      </c>
      <c r="D39" s="26"/>
      <c r="E39" s="13" t="s">
        <v>440</v>
      </c>
      <c r="F39" s="11">
        <v>236</v>
      </c>
      <c r="H39" s="90">
        <v>36</v>
      </c>
      <c r="I39" s="88" t="s">
        <v>327</v>
      </c>
      <c r="J39" s="86" t="s">
        <v>328</v>
      </c>
      <c r="K39" s="89" t="s">
        <v>329</v>
      </c>
      <c r="L39" s="86" t="s">
        <v>330</v>
      </c>
      <c r="M39" s="87" t="s">
        <v>331</v>
      </c>
    </row>
    <row r="40" spans="1:13" ht="17.25" customHeight="1" x14ac:dyDescent="0.55000000000000004">
      <c r="A40" s="25">
        <v>37</v>
      </c>
      <c r="B40" s="29"/>
      <c r="C40" s="15" t="s">
        <v>332</v>
      </c>
      <c r="D40" s="26"/>
      <c r="E40" s="13" t="s">
        <v>441</v>
      </c>
      <c r="F40" s="11">
        <v>237</v>
      </c>
      <c r="H40" s="84">
        <v>37</v>
      </c>
      <c r="I40" s="88" t="s">
        <v>332</v>
      </c>
      <c r="J40" s="86" t="s">
        <v>333</v>
      </c>
      <c r="K40" s="89" t="s">
        <v>334</v>
      </c>
      <c r="L40" s="86" t="s">
        <v>335</v>
      </c>
      <c r="M40" s="87" t="s">
        <v>336</v>
      </c>
    </row>
    <row r="41" spans="1:13" ht="17.25" customHeight="1" x14ac:dyDescent="0.55000000000000004">
      <c r="A41" s="25">
        <v>38</v>
      </c>
      <c r="B41" s="29"/>
      <c r="C41" s="15" t="s">
        <v>337</v>
      </c>
      <c r="D41" s="26"/>
      <c r="E41" s="13" t="s">
        <v>442</v>
      </c>
      <c r="F41" s="11">
        <v>238</v>
      </c>
      <c r="H41" s="95">
        <v>38</v>
      </c>
      <c r="I41" s="88" t="s">
        <v>337</v>
      </c>
      <c r="J41" s="86" t="s">
        <v>62</v>
      </c>
      <c r="K41" s="89" t="s">
        <v>338</v>
      </c>
      <c r="L41" s="86" t="s">
        <v>63</v>
      </c>
      <c r="M41" s="87" t="s">
        <v>64</v>
      </c>
    </row>
    <row r="42" spans="1:13" ht="17.25" customHeight="1" x14ac:dyDescent="0.55000000000000004">
      <c r="A42" s="25">
        <v>39</v>
      </c>
      <c r="B42" s="29"/>
      <c r="C42" s="15" t="s">
        <v>339</v>
      </c>
      <c r="D42" s="26"/>
      <c r="E42" s="13" t="s">
        <v>443</v>
      </c>
      <c r="F42" s="11">
        <v>239</v>
      </c>
      <c r="H42" s="84">
        <v>39</v>
      </c>
      <c r="I42" s="88" t="s">
        <v>339</v>
      </c>
      <c r="J42" s="86" t="s">
        <v>340</v>
      </c>
      <c r="K42" s="89" t="s">
        <v>341</v>
      </c>
      <c r="L42" s="86" t="s">
        <v>342</v>
      </c>
      <c r="M42" s="87" t="s">
        <v>343</v>
      </c>
    </row>
    <row r="43" spans="1:13" ht="17.25" customHeight="1" x14ac:dyDescent="0.55000000000000004">
      <c r="A43" s="25">
        <v>40</v>
      </c>
      <c r="B43" s="29"/>
      <c r="C43" s="15" t="s">
        <v>344</v>
      </c>
      <c r="D43" s="26"/>
      <c r="E43" s="13" t="s">
        <v>444</v>
      </c>
      <c r="F43" s="11">
        <v>240</v>
      </c>
      <c r="H43" s="95">
        <v>40</v>
      </c>
      <c r="I43" s="88" t="s">
        <v>344</v>
      </c>
      <c r="J43" s="86" t="s">
        <v>345</v>
      </c>
      <c r="K43" s="89" t="s">
        <v>346</v>
      </c>
      <c r="L43" s="86" t="s">
        <v>347</v>
      </c>
      <c r="M43" s="87" t="s">
        <v>348</v>
      </c>
    </row>
    <row r="44" spans="1:13" ht="17.25" customHeight="1" x14ac:dyDescent="0.55000000000000004">
      <c r="A44" s="25">
        <v>41</v>
      </c>
      <c r="B44" s="29"/>
      <c r="C44" s="15" t="s">
        <v>349</v>
      </c>
      <c r="D44" s="26"/>
      <c r="E44" s="13" t="s">
        <v>445</v>
      </c>
      <c r="F44" s="11">
        <v>241</v>
      </c>
      <c r="H44" s="84">
        <v>41</v>
      </c>
      <c r="I44" s="88" t="s">
        <v>349</v>
      </c>
      <c r="J44" s="86" t="s">
        <v>75</v>
      </c>
      <c r="K44" s="89" t="s">
        <v>350</v>
      </c>
      <c r="L44" s="86" t="s">
        <v>351</v>
      </c>
      <c r="M44" s="87" t="s">
        <v>352</v>
      </c>
    </row>
    <row r="45" spans="1:13" ht="17.25" customHeight="1" x14ac:dyDescent="0.55000000000000004">
      <c r="A45" s="25">
        <v>42</v>
      </c>
      <c r="B45" s="29"/>
      <c r="C45" s="15" t="s">
        <v>353</v>
      </c>
      <c r="D45" s="26"/>
      <c r="E45" s="13" t="s">
        <v>446</v>
      </c>
      <c r="F45" s="11">
        <v>242</v>
      </c>
      <c r="H45" s="95">
        <v>42</v>
      </c>
      <c r="I45" s="88" t="s">
        <v>353</v>
      </c>
      <c r="J45" s="86" t="s">
        <v>354</v>
      </c>
      <c r="K45" s="89" t="s">
        <v>355</v>
      </c>
      <c r="L45" s="86" t="s">
        <v>356</v>
      </c>
      <c r="M45" s="87" t="s">
        <v>357</v>
      </c>
    </row>
    <row r="46" spans="1:13" ht="17.25" customHeight="1" x14ac:dyDescent="0.55000000000000004">
      <c r="A46" s="25">
        <v>43</v>
      </c>
      <c r="B46" s="29"/>
      <c r="C46" s="15" t="s">
        <v>358</v>
      </c>
      <c r="D46" s="26"/>
      <c r="E46" s="13" t="s">
        <v>447</v>
      </c>
      <c r="F46" s="11">
        <v>243</v>
      </c>
      <c r="H46" s="84">
        <v>43</v>
      </c>
      <c r="I46" s="88" t="s">
        <v>358</v>
      </c>
      <c r="J46" s="86" t="s">
        <v>359</v>
      </c>
      <c r="K46" s="89" t="s">
        <v>360</v>
      </c>
      <c r="L46" s="86" t="s">
        <v>361</v>
      </c>
      <c r="M46" s="87" t="s">
        <v>362</v>
      </c>
    </row>
    <row r="47" spans="1:13" ht="17.25" customHeight="1" x14ac:dyDescent="0.55000000000000004">
      <c r="A47" s="25">
        <v>44</v>
      </c>
      <c r="B47" s="29"/>
      <c r="C47" s="15" t="s">
        <v>363</v>
      </c>
      <c r="D47" s="26"/>
      <c r="E47" s="13" t="s">
        <v>451</v>
      </c>
      <c r="F47" s="11">
        <v>244</v>
      </c>
      <c r="H47" s="95">
        <v>44</v>
      </c>
      <c r="I47" s="88" t="s">
        <v>363</v>
      </c>
      <c r="J47" s="86" t="s">
        <v>364</v>
      </c>
      <c r="K47" s="89" t="s">
        <v>365</v>
      </c>
      <c r="L47" s="86" t="s">
        <v>366</v>
      </c>
      <c r="M47" s="87" t="s">
        <v>367</v>
      </c>
    </row>
    <row r="48" spans="1:13" ht="17.25" customHeight="1" x14ac:dyDescent="0.55000000000000004">
      <c r="A48" s="25">
        <v>45</v>
      </c>
      <c r="B48" s="29"/>
      <c r="C48" s="15" t="s">
        <v>368</v>
      </c>
      <c r="D48" s="26"/>
      <c r="E48" s="13" t="s">
        <v>448</v>
      </c>
      <c r="F48" s="11">
        <v>245</v>
      </c>
      <c r="H48" s="84">
        <v>45</v>
      </c>
      <c r="I48" s="88" t="s">
        <v>368</v>
      </c>
      <c r="J48" s="86" t="s">
        <v>369</v>
      </c>
      <c r="K48" s="89" t="s">
        <v>370</v>
      </c>
      <c r="L48" s="86" t="s">
        <v>371</v>
      </c>
      <c r="M48" s="87" t="s">
        <v>372</v>
      </c>
    </row>
    <row r="49" spans="1:13" ht="17.25" customHeight="1" x14ac:dyDescent="0.55000000000000004">
      <c r="A49" s="25">
        <v>46</v>
      </c>
      <c r="B49" s="29"/>
      <c r="C49" s="15" t="s">
        <v>373</v>
      </c>
      <c r="D49" s="26"/>
      <c r="E49" s="13" t="s">
        <v>452</v>
      </c>
      <c r="F49" s="11">
        <v>246</v>
      </c>
      <c r="H49" s="84">
        <v>46</v>
      </c>
      <c r="I49" s="88" t="s">
        <v>373</v>
      </c>
      <c r="J49" s="86" t="s">
        <v>374</v>
      </c>
      <c r="K49" s="89" t="s">
        <v>375</v>
      </c>
      <c r="L49" s="86" t="s">
        <v>376</v>
      </c>
      <c r="M49" s="87" t="s">
        <v>377</v>
      </c>
    </row>
    <row r="50" spans="1:13" ht="17.25" customHeight="1" x14ac:dyDescent="0.55000000000000004">
      <c r="A50" s="25">
        <v>47</v>
      </c>
      <c r="B50" s="29"/>
      <c r="C50" s="15" t="s">
        <v>378</v>
      </c>
      <c r="D50" s="26"/>
      <c r="E50" s="13" t="s">
        <v>453</v>
      </c>
      <c r="F50" s="11">
        <v>247</v>
      </c>
      <c r="H50" s="84">
        <v>47</v>
      </c>
      <c r="I50" s="88" t="s">
        <v>378</v>
      </c>
      <c r="J50" s="86" t="s">
        <v>69</v>
      </c>
      <c r="K50" s="89" t="s">
        <v>379</v>
      </c>
      <c r="L50" s="86" t="s">
        <v>380</v>
      </c>
      <c r="M50" s="87" t="s">
        <v>381</v>
      </c>
    </row>
    <row r="51" spans="1:13" ht="17.25" customHeight="1" x14ac:dyDescent="0.55000000000000004">
      <c r="A51" s="25">
        <v>48</v>
      </c>
      <c r="B51" s="29"/>
      <c r="C51" s="15" t="s">
        <v>459</v>
      </c>
      <c r="D51" s="26"/>
      <c r="E51" s="13" t="s">
        <v>454</v>
      </c>
      <c r="F51" s="11">
        <v>248</v>
      </c>
      <c r="H51" s="84">
        <v>48</v>
      </c>
      <c r="I51" s="96" t="s">
        <v>382</v>
      </c>
      <c r="J51" s="86" t="s">
        <v>383</v>
      </c>
      <c r="K51" s="89" t="s">
        <v>384</v>
      </c>
      <c r="L51" s="86" t="s">
        <v>385</v>
      </c>
      <c r="M51" s="87" t="s">
        <v>386</v>
      </c>
    </row>
    <row r="52" spans="1:13" ht="17.25" customHeight="1" x14ac:dyDescent="0.55000000000000004">
      <c r="A52" s="25">
        <v>49</v>
      </c>
      <c r="B52" s="29"/>
      <c r="C52" s="15" t="s">
        <v>387</v>
      </c>
      <c r="D52" s="26"/>
      <c r="E52" s="13" t="s">
        <v>455</v>
      </c>
      <c r="F52" s="11">
        <v>249</v>
      </c>
      <c r="H52" s="84">
        <v>49</v>
      </c>
      <c r="I52" s="88" t="s">
        <v>387</v>
      </c>
      <c r="J52" s="86" t="s">
        <v>388</v>
      </c>
      <c r="K52" s="89" t="s">
        <v>389</v>
      </c>
      <c r="L52" s="86" t="s">
        <v>390</v>
      </c>
      <c r="M52" s="87" t="s">
        <v>391</v>
      </c>
    </row>
    <row r="53" spans="1:13" ht="17.25" customHeight="1" x14ac:dyDescent="0.55000000000000004">
      <c r="A53" s="25">
        <v>50</v>
      </c>
      <c r="B53" s="29"/>
      <c r="C53" s="15" t="s">
        <v>392</v>
      </c>
      <c r="D53" s="26"/>
      <c r="E53" s="13" t="s">
        <v>456</v>
      </c>
      <c r="F53" s="11">
        <v>250</v>
      </c>
      <c r="H53" s="84">
        <v>50</v>
      </c>
      <c r="I53" s="88" t="s">
        <v>392</v>
      </c>
      <c r="J53" s="86" t="s">
        <v>393</v>
      </c>
      <c r="K53" s="89" t="s">
        <v>394</v>
      </c>
      <c r="L53" s="86" t="s">
        <v>395</v>
      </c>
      <c r="M53" s="87" t="s">
        <v>396</v>
      </c>
    </row>
    <row r="54" spans="1:13" ht="17.25" customHeight="1" x14ac:dyDescent="0.55000000000000004">
      <c r="A54" s="25">
        <v>51</v>
      </c>
      <c r="B54" s="29"/>
      <c r="C54" s="15" t="s">
        <v>458</v>
      </c>
      <c r="D54" s="26"/>
      <c r="E54" s="13" t="s">
        <v>457</v>
      </c>
      <c r="F54" s="11">
        <v>251</v>
      </c>
      <c r="H54" s="84">
        <v>51</v>
      </c>
      <c r="I54" s="96" t="s">
        <v>397</v>
      </c>
      <c r="J54" s="86" t="s">
        <v>398</v>
      </c>
      <c r="K54" s="89" t="s">
        <v>399</v>
      </c>
      <c r="L54" s="86" t="s">
        <v>400</v>
      </c>
      <c r="M54" s="87" t="s">
        <v>401</v>
      </c>
    </row>
    <row r="55" spans="1:13" ht="17.25" customHeight="1" x14ac:dyDescent="0.55000000000000004">
      <c r="A55" s="25">
        <v>52</v>
      </c>
      <c r="B55" s="29"/>
      <c r="C55" s="15" t="s">
        <v>402</v>
      </c>
      <c r="D55" s="26"/>
      <c r="E55" s="13" t="s">
        <v>460</v>
      </c>
      <c r="F55" s="11">
        <v>252</v>
      </c>
      <c r="H55" s="84">
        <v>52</v>
      </c>
      <c r="I55" s="88" t="s">
        <v>402</v>
      </c>
      <c r="J55" s="86" t="s">
        <v>403</v>
      </c>
      <c r="K55" s="89" t="s">
        <v>404</v>
      </c>
      <c r="L55" s="86" t="s">
        <v>405</v>
      </c>
      <c r="M55" s="87" t="s">
        <v>406</v>
      </c>
    </row>
    <row r="56" spans="1:13" ht="17.25" customHeight="1" x14ac:dyDescent="0.55000000000000004">
      <c r="A56" s="25"/>
      <c r="B56" s="29"/>
      <c r="C56" s="15"/>
      <c r="D56" s="26"/>
      <c r="E56" s="13"/>
      <c r="F56" s="11"/>
      <c r="H56" s="27"/>
      <c r="I56" s="14"/>
      <c r="J56" s="14"/>
      <c r="K56" s="14"/>
      <c r="L56" s="14"/>
      <c r="M56" s="14"/>
    </row>
    <row r="57" spans="1:13" ht="17.25" customHeight="1" x14ac:dyDescent="0.55000000000000004">
      <c r="A57" s="25"/>
      <c r="B57" s="29"/>
      <c r="C57" s="15"/>
      <c r="D57" s="26"/>
      <c r="E57" s="13"/>
      <c r="F57" s="11"/>
      <c r="H57" s="27"/>
      <c r="I57" s="14"/>
      <c r="J57" s="14"/>
      <c r="K57" s="14"/>
      <c r="L57" s="14"/>
      <c r="M57" s="14"/>
    </row>
    <row r="58" spans="1:13" ht="17.25" customHeight="1" x14ac:dyDescent="0.55000000000000004">
      <c r="A58" s="25"/>
      <c r="B58" s="29"/>
      <c r="C58" s="15"/>
      <c r="D58" s="26"/>
      <c r="E58" s="13"/>
      <c r="F58" s="11"/>
      <c r="H58" s="27"/>
      <c r="I58" s="14"/>
      <c r="J58" s="14"/>
      <c r="K58" s="14"/>
      <c r="L58" s="14"/>
      <c r="M58" s="14"/>
    </row>
    <row r="59" spans="1:13" ht="17.25" customHeight="1" x14ac:dyDescent="0.55000000000000004">
      <c r="A59" s="25"/>
      <c r="B59" s="30"/>
      <c r="C59" s="15"/>
      <c r="D59" s="26"/>
      <c r="E59" s="13"/>
      <c r="F59" s="11"/>
      <c r="H59" s="27"/>
      <c r="I59" s="14"/>
      <c r="J59" s="14"/>
      <c r="K59" s="14"/>
      <c r="L59" s="14"/>
      <c r="M59" s="14"/>
    </row>
  </sheetData>
  <sheetProtection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入力見本</vt:lpstr>
      <vt:lpstr>申込書</vt:lpstr>
      <vt:lpstr>JAAF登録データ貼付</vt:lpstr>
      <vt:lpstr>入力用部員名簿</vt:lpstr>
      <vt:lpstr>nansデータ</vt:lpstr>
      <vt:lpstr>リスト</vt:lpstr>
      <vt:lpstr>学校一覧</vt:lpstr>
      <vt:lpstr>申込書!Print_Area</vt:lpstr>
      <vt:lpstr>入力用部員名簿!Print_Area</vt:lpstr>
      <vt:lpstr>入力用部員名簿!Print_Titles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賢悦</dc:creator>
  <cp:lastModifiedBy>文人 櫻田</cp:lastModifiedBy>
  <cp:lastPrinted>2023-09-27T01:18:53Z</cp:lastPrinted>
  <dcterms:created xsi:type="dcterms:W3CDTF">2022-07-20T02:45:23Z</dcterms:created>
  <dcterms:modified xsi:type="dcterms:W3CDTF">2023-09-28T06:53:58Z</dcterms:modified>
</cp:coreProperties>
</file>