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高田　俊太\陸上競技部\R7陸上部\秋田県強化専門部\0831U16個人予選会\"/>
    </mc:Choice>
  </mc:AlternateContent>
  <xr:revisionPtr revIDLastSave="0" documentId="13_ncr:1_{54D4F5BA-ABEF-442D-9C95-69FE1A16EDC7}" xr6:coauthVersionLast="47" xr6:coauthVersionMax="47" xr10:uidLastSave="{00000000-0000-0000-0000-000000000000}"/>
  <bookViews>
    <workbookView xWindow="-108" yWindow="-108" windowWidth="23256" windowHeight="12456" tabRatio="809" activeTab="1" xr2:uid="{00000000-000D-0000-FFFF-FFFF00000000}"/>
  </bookViews>
  <sheets>
    <sheet name="入力見本" sheetId="8" r:id="rId1"/>
    <sheet name="JAAF登録データ貼付" sheetId="1" r:id="rId2"/>
    <sheet name="入力用部員名簿" sheetId="2" r:id="rId3"/>
    <sheet name="男子申込書" sheetId="3" r:id="rId4"/>
    <sheet name="女子申込書" sheetId="4" r:id="rId5"/>
    <sheet name="nansデータ" sheetId="5" r:id="rId6"/>
    <sheet name="リスト" sheetId="6" r:id="rId7"/>
    <sheet name="学校一覧" sheetId="7" r:id="rId8"/>
  </sheets>
  <definedNames>
    <definedName name="_xlnm.Print_Area" localSheetId="4">女子申込書!$A$1:$Q$18</definedName>
    <definedName name="_xlnm.Print_Area" localSheetId="3">男子申込書!$A$1:$Q$23</definedName>
    <definedName name="_xlnm.Print_Area" localSheetId="2">入力用部員名簿!$B$1:$I$101</definedName>
    <definedName name="_xlnm.Print_Titles" localSheetId="2">入力用部員名簿!$1:$1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5" l="1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17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2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K3" i="2"/>
  <c r="L3" i="2"/>
  <c r="M3" i="2"/>
  <c r="N3" i="2"/>
  <c r="G3" i="2" s="1"/>
  <c r="K4" i="2"/>
  <c r="L4" i="2"/>
  <c r="M4" i="2"/>
  <c r="N4" i="2"/>
  <c r="G4" i="2" s="1"/>
  <c r="K5" i="2"/>
  <c r="L5" i="2"/>
  <c r="M5" i="2"/>
  <c r="N5" i="2"/>
  <c r="G5" i="2" s="1"/>
  <c r="K6" i="2"/>
  <c r="L6" i="2"/>
  <c r="M6" i="2"/>
  <c r="N6" i="2"/>
  <c r="G6" i="2" s="1"/>
  <c r="K7" i="2"/>
  <c r="L7" i="2"/>
  <c r="M7" i="2"/>
  <c r="N7" i="2"/>
  <c r="G7" i="2" s="1"/>
  <c r="K8" i="2"/>
  <c r="L8" i="2"/>
  <c r="M8" i="2"/>
  <c r="N8" i="2"/>
  <c r="G8" i="2" s="1"/>
  <c r="K9" i="2"/>
  <c r="L9" i="2"/>
  <c r="M9" i="2"/>
  <c r="N9" i="2"/>
  <c r="G9" i="2" s="1"/>
  <c r="K10" i="2"/>
  <c r="L10" i="2"/>
  <c r="M10" i="2"/>
  <c r="N10" i="2"/>
  <c r="G10" i="2" s="1"/>
  <c r="K11" i="2"/>
  <c r="L11" i="2"/>
  <c r="M11" i="2"/>
  <c r="N11" i="2"/>
  <c r="G11" i="2" s="1"/>
  <c r="K12" i="2"/>
  <c r="L12" i="2"/>
  <c r="M12" i="2"/>
  <c r="N12" i="2"/>
  <c r="G12" i="2" s="1"/>
  <c r="K13" i="2"/>
  <c r="L13" i="2"/>
  <c r="M13" i="2"/>
  <c r="N13" i="2"/>
  <c r="G13" i="2" s="1"/>
  <c r="K14" i="2"/>
  <c r="L14" i="2"/>
  <c r="M14" i="2"/>
  <c r="N14" i="2"/>
  <c r="G14" i="2" s="1"/>
  <c r="K15" i="2"/>
  <c r="L15" i="2"/>
  <c r="M15" i="2"/>
  <c r="N15" i="2"/>
  <c r="G15" i="2" s="1"/>
  <c r="K16" i="2"/>
  <c r="L16" i="2"/>
  <c r="M16" i="2"/>
  <c r="N16" i="2"/>
  <c r="G16" i="2" s="1"/>
  <c r="K17" i="2"/>
  <c r="L17" i="2"/>
  <c r="M17" i="2"/>
  <c r="N17" i="2"/>
  <c r="G17" i="2" s="1"/>
  <c r="K18" i="2"/>
  <c r="L18" i="2"/>
  <c r="M18" i="2"/>
  <c r="N18" i="2"/>
  <c r="G18" i="2" s="1"/>
  <c r="K19" i="2"/>
  <c r="L19" i="2"/>
  <c r="M19" i="2"/>
  <c r="N19" i="2"/>
  <c r="G19" i="2" s="1"/>
  <c r="K20" i="2"/>
  <c r="L20" i="2"/>
  <c r="M20" i="2"/>
  <c r="N20" i="2"/>
  <c r="G20" i="2" s="1"/>
  <c r="K21" i="2"/>
  <c r="L21" i="2"/>
  <c r="M21" i="2"/>
  <c r="N21" i="2"/>
  <c r="G21" i="2" s="1"/>
  <c r="K22" i="2"/>
  <c r="L22" i="2"/>
  <c r="M22" i="2"/>
  <c r="N22" i="2"/>
  <c r="G22" i="2" s="1"/>
  <c r="K23" i="2"/>
  <c r="L23" i="2"/>
  <c r="M23" i="2"/>
  <c r="N23" i="2"/>
  <c r="G23" i="2" s="1"/>
  <c r="K24" i="2"/>
  <c r="L24" i="2"/>
  <c r="M24" i="2"/>
  <c r="N24" i="2"/>
  <c r="G24" i="2" s="1"/>
  <c r="K25" i="2"/>
  <c r="L25" i="2"/>
  <c r="M25" i="2"/>
  <c r="N25" i="2"/>
  <c r="G25" i="2" s="1"/>
  <c r="K26" i="2"/>
  <c r="L26" i="2"/>
  <c r="M26" i="2"/>
  <c r="N26" i="2"/>
  <c r="G26" i="2" s="1"/>
  <c r="K27" i="2"/>
  <c r="L27" i="2"/>
  <c r="M27" i="2"/>
  <c r="N27" i="2"/>
  <c r="G27" i="2" s="1"/>
  <c r="K28" i="2"/>
  <c r="L28" i="2"/>
  <c r="M28" i="2"/>
  <c r="N28" i="2"/>
  <c r="G28" i="2" s="1"/>
  <c r="K29" i="2"/>
  <c r="L29" i="2"/>
  <c r="M29" i="2"/>
  <c r="N29" i="2"/>
  <c r="G29" i="2" s="1"/>
  <c r="K30" i="2"/>
  <c r="L30" i="2"/>
  <c r="M30" i="2"/>
  <c r="N30" i="2"/>
  <c r="G30" i="2" s="1"/>
  <c r="K31" i="2"/>
  <c r="L31" i="2"/>
  <c r="M31" i="2"/>
  <c r="N31" i="2"/>
  <c r="G31" i="2" s="1"/>
  <c r="K32" i="2"/>
  <c r="L32" i="2"/>
  <c r="M32" i="2"/>
  <c r="N32" i="2"/>
  <c r="G32" i="2" s="1"/>
  <c r="K33" i="2"/>
  <c r="L33" i="2"/>
  <c r="M33" i="2"/>
  <c r="N33" i="2"/>
  <c r="G33" i="2" s="1"/>
  <c r="K34" i="2"/>
  <c r="L34" i="2"/>
  <c r="M34" i="2"/>
  <c r="N34" i="2"/>
  <c r="G34" i="2" s="1"/>
  <c r="K35" i="2"/>
  <c r="L35" i="2"/>
  <c r="M35" i="2"/>
  <c r="N35" i="2"/>
  <c r="G35" i="2" s="1"/>
  <c r="K36" i="2"/>
  <c r="L36" i="2"/>
  <c r="M36" i="2"/>
  <c r="N36" i="2"/>
  <c r="G36" i="2" s="1"/>
  <c r="K37" i="2"/>
  <c r="L37" i="2"/>
  <c r="M37" i="2"/>
  <c r="N37" i="2"/>
  <c r="G37" i="2" s="1"/>
  <c r="K38" i="2"/>
  <c r="L38" i="2"/>
  <c r="M38" i="2"/>
  <c r="N38" i="2"/>
  <c r="G38" i="2" s="1"/>
  <c r="K39" i="2"/>
  <c r="L39" i="2"/>
  <c r="M39" i="2"/>
  <c r="N39" i="2"/>
  <c r="G39" i="2" s="1"/>
  <c r="K40" i="2"/>
  <c r="L40" i="2"/>
  <c r="M40" i="2"/>
  <c r="N40" i="2"/>
  <c r="G40" i="2" s="1"/>
  <c r="K41" i="2"/>
  <c r="L41" i="2"/>
  <c r="M41" i="2"/>
  <c r="N41" i="2"/>
  <c r="G41" i="2" s="1"/>
  <c r="K42" i="2"/>
  <c r="L42" i="2"/>
  <c r="E42" i="2" s="1"/>
  <c r="M42" i="2"/>
  <c r="N42" i="2"/>
  <c r="G42" i="2" s="1"/>
  <c r="K43" i="2"/>
  <c r="L43" i="2"/>
  <c r="M43" i="2"/>
  <c r="N43" i="2"/>
  <c r="G43" i="2" s="1"/>
  <c r="K44" i="2"/>
  <c r="L44" i="2"/>
  <c r="E44" i="2" s="1"/>
  <c r="M44" i="2"/>
  <c r="N44" i="2"/>
  <c r="G44" i="2" s="1"/>
  <c r="K45" i="2"/>
  <c r="L45" i="2"/>
  <c r="M45" i="2"/>
  <c r="N45" i="2"/>
  <c r="G45" i="2" s="1"/>
  <c r="K46" i="2"/>
  <c r="L46" i="2"/>
  <c r="E46" i="2" s="1"/>
  <c r="M46" i="2"/>
  <c r="N46" i="2"/>
  <c r="G46" i="2" s="1"/>
  <c r="K47" i="2"/>
  <c r="L47" i="2"/>
  <c r="M47" i="2"/>
  <c r="N47" i="2"/>
  <c r="G47" i="2" s="1"/>
  <c r="K48" i="2"/>
  <c r="L48" i="2"/>
  <c r="E48" i="2" s="1"/>
  <c r="M48" i="2"/>
  <c r="N48" i="2"/>
  <c r="G48" i="2" s="1"/>
  <c r="K49" i="2"/>
  <c r="L49" i="2"/>
  <c r="M49" i="2"/>
  <c r="N49" i="2"/>
  <c r="G49" i="2" s="1"/>
  <c r="K50" i="2"/>
  <c r="L50" i="2"/>
  <c r="E50" i="2" s="1"/>
  <c r="M50" i="2"/>
  <c r="N50" i="2"/>
  <c r="G50" i="2" s="1"/>
  <c r="K51" i="2"/>
  <c r="L51" i="2"/>
  <c r="M51" i="2"/>
  <c r="N51" i="2"/>
  <c r="G51" i="2" s="1"/>
  <c r="K52" i="2"/>
  <c r="L52" i="2"/>
  <c r="E52" i="2" s="1"/>
  <c r="M52" i="2"/>
  <c r="N52" i="2"/>
  <c r="G52" i="2" s="1"/>
  <c r="K53" i="2"/>
  <c r="L53" i="2"/>
  <c r="M53" i="2"/>
  <c r="N53" i="2"/>
  <c r="G53" i="2" s="1"/>
  <c r="K54" i="2"/>
  <c r="L54" i="2"/>
  <c r="E54" i="2" s="1"/>
  <c r="M54" i="2"/>
  <c r="N54" i="2"/>
  <c r="G54" i="2" s="1"/>
  <c r="K55" i="2"/>
  <c r="L55" i="2"/>
  <c r="M55" i="2"/>
  <c r="N55" i="2"/>
  <c r="G55" i="2" s="1"/>
  <c r="K56" i="2"/>
  <c r="L56" i="2"/>
  <c r="E56" i="2" s="1"/>
  <c r="M56" i="2"/>
  <c r="N56" i="2"/>
  <c r="G56" i="2" s="1"/>
  <c r="K57" i="2"/>
  <c r="L57" i="2"/>
  <c r="M57" i="2"/>
  <c r="N57" i="2"/>
  <c r="G57" i="2" s="1"/>
  <c r="K58" i="2"/>
  <c r="L58" i="2"/>
  <c r="E58" i="2" s="1"/>
  <c r="M58" i="2"/>
  <c r="N58" i="2"/>
  <c r="G58" i="2" s="1"/>
  <c r="K59" i="2"/>
  <c r="L59" i="2"/>
  <c r="M59" i="2"/>
  <c r="N59" i="2"/>
  <c r="G59" i="2" s="1"/>
  <c r="K60" i="2"/>
  <c r="L60" i="2"/>
  <c r="E60" i="2" s="1"/>
  <c r="M60" i="2"/>
  <c r="N60" i="2"/>
  <c r="G60" i="2" s="1"/>
  <c r="K61" i="2"/>
  <c r="L61" i="2"/>
  <c r="E61" i="2" s="1"/>
  <c r="M61" i="2"/>
  <c r="N61" i="2"/>
  <c r="G61" i="2" s="1"/>
  <c r="K62" i="2"/>
  <c r="L62" i="2"/>
  <c r="E62" i="2" s="1"/>
  <c r="M62" i="2"/>
  <c r="N62" i="2"/>
  <c r="G62" i="2" s="1"/>
  <c r="K63" i="2"/>
  <c r="L63" i="2"/>
  <c r="E63" i="2" s="1"/>
  <c r="M63" i="2"/>
  <c r="N63" i="2"/>
  <c r="G63" i="2" s="1"/>
  <c r="K64" i="2"/>
  <c r="L64" i="2"/>
  <c r="E64" i="2" s="1"/>
  <c r="M64" i="2"/>
  <c r="N64" i="2"/>
  <c r="G64" i="2" s="1"/>
  <c r="K65" i="2"/>
  <c r="L65" i="2"/>
  <c r="E65" i="2" s="1"/>
  <c r="M65" i="2"/>
  <c r="N65" i="2"/>
  <c r="G65" i="2" s="1"/>
  <c r="K66" i="2"/>
  <c r="L66" i="2"/>
  <c r="E66" i="2" s="1"/>
  <c r="M66" i="2"/>
  <c r="N66" i="2"/>
  <c r="G66" i="2" s="1"/>
  <c r="K67" i="2"/>
  <c r="L67" i="2"/>
  <c r="E67" i="2" s="1"/>
  <c r="M67" i="2"/>
  <c r="N67" i="2"/>
  <c r="G67" i="2" s="1"/>
  <c r="K68" i="2"/>
  <c r="L68" i="2"/>
  <c r="E68" i="2" s="1"/>
  <c r="M68" i="2"/>
  <c r="N68" i="2"/>
  <c r="G68" i="2" s="1"/>
  <c r="K69" i="2"/>
  <c r="L69" i="2"/>
  <c r="E69" i="2" s="1"/>
  <c r="M69" i="2"/>
  <c r="N69" i="2"/>
  <c r="G69" i="2" s="1"/>
  <c r="K70" i="2"/>
  <c r="L70" i="2"/>
  <c r="E70" i="2" s="1"/>
  <c r="M70" i="2"/>
  <c r="N70" i="2"/>
  <c r="G70" i="2" s="1"/>
  <c r="K71" i="2"/>
  <c r="L71" i="2"/>
  <c r="E71" i="2" s="1"/>
  <c r="M71" i="2"/>
  <c r="N71" i="2"/>
  <c r="G71" i="2" s="1"/>
  <c r="K72" i="2"/>
  <c r="L72" i="2"/>
  <c r="E72" i="2" s="1"/>
  <c r="M72" i="2"/>
  <c r="N72" i="2"/>
  <c r="G72" i="2" s="1"/>
  <c r="K73" i="2"/>
  <c r="L73" i="2"/>
  <c r="E73" i="2" s="1"/>
  <c r="M73" i="2"/>
  <c r="N73" i="2"/>
  <c r="G73" i="2" s="1"/>
  <c r="K74" i="2"/>
  <c r="L74" i="2"/>
  <c r="E74" i="2" s="1"/>
  <c r="M74" i="2"/>
  <c r="N74" i="2"/>
  <c r="G74" i="2" s="1"/>
  <c r="K75" i="2"/>
  <c r="L75" i="2"/>
  <c r="E75" i="2" s="1"/>
  <c r="M75" i="2"/>
  <c r="N75" i="2"/>
  <c r="G75" i="2" s="1"/>
  <c r="K76" i="2"/>
  <c r="L76" i="2"/>
  <c r="E76" i="2" s="1"/>
  <c r="M76" i="2"/>
  <c r="N76" i="2"/>
  <c r="G76" i="2" s="1"/>
  <c r="K77" i="2"/>
  <c r="L77" i="2"/>
  <c r="E77" i="2" s="1"/>
  <c r="M77" i="2"/>
  <c r="N77" i="2"/>
  <c r="G77" i="2" s="1"/>
  <c r="K78" i="2"/>
  <c r="L78" i="2"/>
  <c r="E78" i="2" s="1"/>
  <c r="M78" i="2"/>
  <c r="N78" i="2"/>
  <c r="G78" i="2" s="1"/>
  <c r="K79" i="2"/>
  <c r="L79" i="2"/>
  <c r="E79" i="2" s="1"/>
  <c r="M79" i="2"/>
  <c r="N79" i="2"/>
  <c r="G79" i="2" s="1"/>
  <c r="K80" i="2"/>
  <c r="L80" i="2"/>
  <c r="E80" i="2" s="1"/>
  <c r="M80" i="2"/>
  <c r="N80" i="2"/>
  <c r="G80" i="2" s="1"/>
  <c r="K81" i="2"/>
  <c r="L81" i="2"/>
  <c r="E81" i="2" s="1"/>
  <c r="M81" i="2"/>
  <c r="N81" i="2"/>
  <c r="G81" i="2" s="1"/>
  <c r="K82" i="2"/>
  <c r="L82" i="2"/>
  <c r="E82" i="2" s="1"/>
  <c r="M82" i="2"/>
  <c r="N82" i="2"/>
  <c r="G82" i="2" s="1"/>
  <c r="K83" i="2"/>
  <c r="L83" i="2"/>
  <c r="E83" i="2" s="1"/>
  <c r="M83" i="2"/>
  <c r="N83" i="2"/>
  <c r="G83" i="2" s="1"/>
  <c r="K84" i="2"/>
  <c r="L84" i="2"/>
  <c r="E84" i="2" s="1"/>
  <c r="M84" i="2"/>
  <c r="N84" i="2"/>
  <c r="G84" i="2" s="1"/>
  <c r="K85" i="2"/>
  <c r="L85" i="2"/>
  <c r="E85" i="2" s="1"/>
  <c r="M85" i="2"/>
  <c r="N85" i="2"/>
  <c r="G85" i="2" s="1"/>
  <c r="K86" i="2"/>
  <c r="L86" i="2"/>
  <c r="E86" i="2" s="1"/>
  <c r="M86" i="2"/>
  <c r="N86" i="2"/>
  <c r="G86" i="2" s="1"/>
  <c r="K87" i="2"/>
  <c r="L87" i="2"/>
  <c r="E87" i="2" s="1"/>
  <c r="M87" i="2"/>
  <c r="N87" i="2"/>
  <c r="G87" i="2" s="1"/>
  <c r="K88" i="2"/>
  <c r="L88" i="2"/>
  <c r="E88" i="2" s="1"/>
  <c r="M88" i="2"/>
  <c r="N88" i="2"/>
  <c r="G88" i="2" s="1"/>
  <c r="K89" i="2"/>
  <c r="L89" i="2"/>
  <c r="E89" i="2" s="1"/>
  <c r="M89" i="2"/>
  <c r="N89" i="2"/>
  <c r="G89" i="2" s="1"/>
  <c r="K90" i="2"/>
  <c r="L90" i="2"/>
  <c r="E90" i="2" s="1"/>
  <c r="M90" i="2"/>
  <c r="N90" i="2"/>
  <c r="G90" i="2" s="1"/>
  <c r="K91" i="2"/>
  <c r="L91" i="2"/>
  <c r="E91" i="2" s="1"/>
  <c r="M91" i="2"/>
  <c r="N91" i="2"/>
  <c r="G91" i="2" s="1"/>
  <c r="K92" i="2"/>
  <c r="L92" i="2"/>
  <c r="E92" i="2" s="1"/>
  <c r="M92" i="2"/>
  <c r="N92" i="2"/>
  <c r="G92" i="2" s="1"/>
  <c r="K93" i="2"/>
  <c r="L93" i="2"/>
  <c r="E93" i="2" s="1"/>
  <c r="M93" i="2"/>
  <c r="N93" i="2"/>
  <c r="G93" i="2" s="1"/>
  <c r="K94" i="2"/>
  <c r="L94" i="2"/>
  <c r="E94" i="2" s="1"/>
  <c r="M94" i="2"/>
  <c r="N94" i="2"/>
  <c r="G94" i="2" s="1"/>
  <c r="K95" i="2"/>
  <c r="L95" i="2"/>
  <c r="E95" i="2" s="1"/>
  <c r="M95" i="2"/>
  <c r="N95" i="2"/>
  <c r="G95" i="2" s="1"/>
  <c r="K96" i="2"/>
  <c r="L96" i="2"/>
  <c r="E96" i="2" s="1"/>
  <c r="M96" i="2"/>
  <c r="N96" i="2"/>
  <c r="G96" i="2" s="1"/>
  <c r="K97" i="2"/>
  <c r="L97" i="2"/>
  <c r="E97" i="2" s="1"/>
  <c r="M97" i="2"/>
  <c r="N97" i="2"/>
  <c r="G97" i="2" s="1"/>
  <c r="K98" i="2"/>
  <c r="L98" i="2"/>
  <c r="E98" i="2" s="1"/>
  <c r="M98" i="2"/>
  <c r="N98" i="2"/>
  <c r="G98" i="2" s="1"/>
  <c r="K99" i="2"/>
  <c r="L99" i="2"/>
  <c r="E99" i="2" s="1"/>
  <c r="M99" i="2"/>
  <c r="N99" i="2"/>
  <c r="G99" i="2" s="1"/>
  <c r="K100" i="2"/>
  <c r="L100" i="2"/>
  <c r="E100" i="2" s="1"/>
  <c r="M100" i="2"/>
  <c r="N100" i="2"/>
  <c r="G100" i="2" s="1"/>
  <c r="K101" i="2"/>
  <c r="L101" i="2"/>
  <c r="E101" i="2" s="1"/>
  <c r="M101" i="2"/>
  <c r="N101" i="2"/>
  <c r="G101" i="2" s="1"/>
  <c r="I101" i="2"/>
  <c r="H101" i="2"/>
  <c r="F101" i="2"/>
  <c r="D101" i="2"/>
  <c r="C101" i="2"/>
  <c r="B101" i="2"/>
  <c r="I100" i="2"/>
  <c r="H100" i="2"/>
  <c r="F100" i="2"/>
  <c r="D100" i="2"/>
  <c r="C100" i="2"/>
  <c r="B100" i="2"/>
  <c r="I99" i="2"/>
  <c r="H99" i="2"/>
  <c r="F99" i="2"/>
  <c r="D99" i="2"/>
  <c r="C99" i="2"/>
  <c r="B99" i="2"/>
  <c r="I98" i="2"/>
  <c r="H98" i="2"/>
  <c r="F98" i="2"/>
  <c r="D98" i="2"/>
  <c r="C98" i="2"/>
  <c r="B98" i="2"/>
  <c r="I97" i="2"/>
  <c r="H97" i="2"/>
  <c r="F97" i="2"/>
  <c r="D97" i="2"/>
  <c r="C97" i="2"/>
  <c r="B97" i="2"/>
  <c r="I96" i="2"/>
  <c r="H96" i="2"/>
  <c r="F96" i="2"/>
  <c r="D96" i="2"/>
  <c r="C96" i="2"/>
  <c r="B96" i="2"/>
  <c r="I95" i="2"/>
  <c r="H95" i="2"/>
  <c r="F95" i="2"/>
  <c r="D95" i="2"/>
  <c r="C95" i="2"/>
  <c r="B95" i="2"/>
  <c r="I94" i="2"/>
  <c r="H94" i="2"/>
  <c r="F94" i="2"/>
  <c r="D94" i="2"/>
  <c r="C94" i="2"/>
  <c r="B94" i="2"/>
  <c r="I93" i="2"/>
  <c r="H93" i="2"/>
  <c r="F93" i="2"/>
  <c r="D93" i="2"/>
  <c r="C93" i="2"/>
  <c r="B93" i="2"/>
  <c r="I92" i="2"/>
  <c r="H92" i="2"/>
  <c r="F92" i="2"/>
  <c r="D92" i="2"/>
  <c r="C92" i="2"/>
  <c r="B92" i="2"/>
  <c r="I91" i="2"/>
  <c r="H91" i="2"/>
  <c r="F91" i="2"/>
  <c r="D91" i="2"/>
  <c r="C91" i="2"/>
  <c r="B91" i="2"/>
  <c r="I90" i="2"/>
  <c r="H90" i="2"/>
  <c r="F90" i="2"/>
  <c r="D90" i="2"/>
  <c r="C90" i="2"/>
  <c r="B90" i="2"/>
  <c r="I89" i="2"/>
  <c r="H89" i="2"/>
  <c r="F89" i="2"/>
  <c r="D89" i="2"/>
  <c r="C89" i="2"/>
  <c r="B89" i="2"/>
  <c r="I88" i="2"/>
  <c r="H88" i="2"/>
  <c r="F88" i="2"/>
  <c r="D88" i="2"/>
  <c r="C88" i="2"/>
  <c r="B88" i="2"/>
  <c r="I87" i="2"/>
  <c r="H87" i="2"/>
  <c r="F87" i="2"/>
  <c r="D87" i="2"/>
  <c r="C87" i="2"/>
  <c r="B87" i="2"/>
  <c r="I86" i="2"/>
  <c r="H86" i="2"/>
  <c r="F86" i="2"/>
  <c r="D86" i="2"/>
  <c r="C86" i="2"/>
  <c r="B86" i="2"/>
  <c r="I85" i="2"/>
  <c r="H85" i="2"/>
  <c r="F85" i="2"/>
  <c r="D85" i="2"/>
  <c r="C85" i="2"/>
  <c r="B85" i="2"/>
  <c r="I84" i="2"/>
  <c r="H84" i="2"/>
  <c r="F84" i="2"/>
  <c r="D84" i="2"/>
  <c r="C84" i="2"/>
  <c r="B84" i="2"/>
  <c r="I83" i="2"/>
  <c r="H83" i="2"/>
  <c r="F83" i="2"/>
  <c r="D83" i="2"/>
  <c r="C83" i="2"/>
  <c r="B83" i="2"/>
  <c r="I82" i="2"/>
  <c r="H82" i="2"/>
  <c r="F82" i="2"/>
  <c r="D82" i="2"/>
  <c r="C82" i="2"/>
  <c r="B82" i="2"/>
  <c r="I81" i="2"/>
  <c r="H81" i="2"/>
  <c r="F81" i="2"/>
  <c r="D81" i="2"/>
  <c r="C81" i="2"/>
  <c r="B81" i="2"/>
  <c r="I80" i="2"/>
  <c r="H80" i="2"/>
  <c r="F80" i="2"/>
  <c r="D80" i="2"/>
  <c r="C80" i="2"/>
  <c r="B80" i="2"/>
  <c r="I79" i="2"/>
  <c r="H79" i="2"/>
  <c r="F79" i="2"/>
  <c r="D79" i="2"/>
  <c r="C79" i="2"/>
  <c r="B79" i="2"/>
  <c r="I78" i="2"/>
  <c r="H78" i="2"/>
  <c r="F78" i="2"/>
  <c r="D78" i="2"/>
  <c r="C78" i="2"/>
  <c r="B78" i="2"/>
  <c r="I77" i="2"/>
  <c r="H77" i="2"/>
  <c r="F77" i="2"/>
  <c r="D77" i="2"/>
  <c r="C77" i="2"/>
  <c r="B77" i="2"/>
  <c r="I76" i="2"/>
  <c r="H76" i="2"/>
  <c r="F76" i="2"/>
  <c r="D76" i="2"/>
  <c r="C76" i="2"/>
  <c r="B76" i="2"/>
  <c r="I75" i="2"/>
  <c r="H75" i="2"/>
  <c r="F75" i="2"/>
  <c r="D75" i="2"/>
  <c r="C75" i="2"/>
  <c r="B75" i="2"/>
  <c r="I74" i="2"/>
  <c r="H74" i="2"/>
  <c r="F74" i="2"/>
  <c r="D74" i="2"/>
  <c r="C74" i="2"/>
  <c r="B74" i="2"/>
  <c r="I73" i="2"/>
  <c r="H73" i="2"/>
  <c r="F73" i="2"/>
  <c r="D73" i="2"/>
  <c r="C73" i="2"/>
  <c r="B73" i="2"/>
  <c r="I72" i="2"/>
  <c r="H72" i="2"/>
  <c r="F72" i="2"/>
  <c r="D72" i="2"/>
  <c r="C72" i="2"/>
  <c r="B72" i="2"/>
  <c r="I71" i="2"/>
  <c r="H71" i="2"/>
  <c r="F71" i="2"/>
  <c r="D71" i="2"/>
  <c r="C71" i="2"/>
  <c r="B71" i="2"/>
  <c r="I70" i="2"/>
  <c r="H70" i="2"/>
  <c r="F70" i="2"/>
  <c r="D70" i="2"/>
  <c r="C70" i="2"/>
  <c r="B70" i="2"/>
  <c r="I69" i="2"/>
  <c r="H69" i="2"/>
  <c r="F69" i="2"/>
  <c r="D69" i="2"/>
  <c r="C69" i="2"/>
  <c r="B69" i="2"/>
  <c r="I68" i="2"/>
  <c r="H68" i="2"/>
  <c r="F68" i="2"/>
  <c r="D68" i="2"/>
  <c r="C68" i="2"/>
  <c r="B68" i="2"/>
  <c r="I67" i="2"/>
  <c r="H67" i="2"/>
  <c r="F67" i="2"/>
  <c r="D67" i="2"/>
  <c r="C67" i="2"/>
  <c r="B67" i="2"/>
  <c r="I66" i="2"/>
  <c r="H66" i="2"/>
  <c r="F66" i="2"/>
  <c r="D66" i="2"/>
  <c r="C66" i="2"/>
  <c r="B66" i="2"/>
  <c r="I65" i="2"/>
  <c r="H65" i="2"/>
  <c r="F65" i="2"/>
  <c r="D65" i="2"/>
  <c r="C65" i="2"/>
  <c r="B65" i="2"/>
  <c r="I64" i="2"/>
  <c r="H64" i="2"/>
  <c r="F64" i="2"/>
  <c r="D64" i="2"/>
  <c r="C64" i="2"/>
  <c r="B64" i="2"/>
  <c r="I63" i="2"/>
  <c r="H63" i="2"/>
  <c r="F63" i="2"/>
  <c r="D63" i="2"/>
  <c r="C63" i="2"/>
  <c r="B63" i="2"/>
  <c r="I62" i="2"/>
  <c r="H62" i="2"/>
  <c r="F62" i="2"/>
  <c r="D62" i="2"/>
  <c r="C62" i="2"/>
  <c r="B62" i="2"/>
  <c r="I61" i="2"/>
  <c r="H61" i="2"/>
  <c r="F61" i="2"/>
  <c r="D61" i="2"/>
  <c r="C61" i="2"/>
  <c r="B61" i="2"/>
  <c r="I60" i="2"/>
  <c r="H60" i="2"/>
  <c r="F60" i="2"/>
  <c r="D60" i="2"/>
  <c r="C60" i="2"/>
  <c r="B60" i="2"/>
  <c r="I59" i="2"/>
  <c r="H59" i="2"/>
  <c r="F59" i="2"/>
  <c r="E59" i="2"/>
  <c r="D59" i="2"/>
  <c r="C59" i="2"/>
  <c r="B59" i="2"/>
  <c r="I58" i="2"/>
  <c r="H58" i="2"/>
  <c r="F58" i="2"/>
  <c r="D58" i="2"/>
  <c r="C58" i="2"/>
  <c r="B58" i="2"/>
  <c r="I57" i="2"/>
  <c r="H57" i="2"/>
  <c r="F57" i="2"/>
  <c r="E57" i="2"/>
  <c r="D57" i="2"/>
  <c r="C57" i="2"/>
  <c r="B57" i="2"/>
  <c r="I56" i="2"/>
  <c r="H56" i="2"/>
  <c r="F56" i="2"/>
  <c r="D56" i="2"/>
  <c r="C56" i="2"/>
  <c r="B56" i="2"/>
  <c r="I55" i="2"/>
  <c r="H55" i="2"/>
  <c r="F55" i="2"/>
  <c r="E55" i="2"/>
  <c r="D55" i="2"/>
  <c r="C55" i="2"/>
  <c r="B55" i="2"/>
  <c r="I54" i="2"/>
  <c r="H54" i="2"/>
  <c r="F54" i="2"/>
  <c r="D54" i="2"/>
  <c r="C54" i="2"/>
  <c r="B54" i="2"/>
  <c r="I53" i="2"/>
  <c r="H53" i="2"/>
  <c r="F53" i="2"/>
  <c r="E53" i="2"/>
  <c r="D53" i="2"/>
  <c r="C53" i="2"/>
  <c r="B53" i="2"/>
  <c r="I52" i="2"/>
  <c r="H52" i="2"/>
  <c r="F52" i="2"/>
  <c r="D52" i="2"/>
  <c r="C52" i="2"/>
  <c r="B52" i="2"/>
  <c r="I51" i="2"/>
  <c r="H51" i="2"/>
  <c r="F51" i="2"/>
  <c r="E51" i="2"/>
  <c r="D51" i="2"/>
  <c r="C51" i="2"/>
  <c r="B51" i="2"/>
  <c r="I50" i="2"/>
  <c r="H50" i="2"/>
  <c r="F50" i="2"/>
  <c r="D50" i="2"/>
  <c r="C50" i="2"/>
  <c r="B50" i="2"/>
  <c r="I49" i="2"/>
  <c r="H49" i="2"/>
  <c r="F49" i="2"/>
  <c r="E49" i="2"/>
  <c r="D49" i="2"/>
  <c r="C49" i="2"/>
  <c r="B49" i="2"/>
  <c r="I48" i="2"/>
  <c r="H48" i="2"/>
  <c r="F48" i="2"/>
  <c r="D48" i="2"/>
  <c r="C48" i="2"/>
  <c r="B48" i="2"/>
  <c r="I47" i="2"/>
  <c r="H47" i="2"/>
  <c r="F47" i="2"/>
  <c r="E47" i="2"/>
  <c r="D47" i="2"/>
  <c r="C47" i="2"/>
  <c r="B47" i="2"/>
  <c r="I46" i="2"/>
  <c r="H46" i="2"/>
  <c r="F46" i="2"/>
  <c r="D46" i="2"/>
  <c r="C46" i="2"/>
  <c r="B46" i="2"/>
  <c r="I45" i="2"/>
  <c r="H45" i="2"/>
  <c r="F45" i="2"/>
  <c r="E45" i="2"/>
  <c r="D45" i="2"/>
  <c r="C45" i="2"/>
  <c r="B45" i="2"/>
  <c r="I44" i="2"/>
  <c r="H44" i="2"/>
  <c r="F44" i="2"/>
  <c r="D44" i="2"/>
  <c r="C44" i="2"/>
  <c r="B44" i="2"/>
  <c r="I43" i="2"/>
  <c r="H43" i="2"/>
  <c r="F43" i="2"/>
  <c r="E43" i="2"/>
  <c r="D43" i="2"/>
  <c r="C43" i="2"/>
  <c r="B43" i="2"/>
  <c r="I42" i="2"/>
  <c r="H42" i="2"/>
  <c r="F42" i="2"/>
  <c r="D42" i="2"/>
  <c r="C42" i="2"/>
  <c r="B42" i="2"/>
  <c r="I41" i="2"/>
  <c r="H41" i="2"/>
  <c r="F41" i="2"/>
  <c r="E41" i="2"/>
  <c r="D41" i="2"/>
  <c r="C41" i="2"/>
  <c r="B41" i="2"/>
  <c r="I40" i="2"/>
  <c r="H40" i="2"/>
  <c r="F40" i="2"/>
  <c r="E40" i="2"/>
  <c r="D40" i="2"/>
  <c r="C40" i="2"/>
  <c r="B40" i="2"/>
  <c r="I39" i="2"/>
  <c r="H39" i="2"/>
  <c r="F39" i="2"/>
  <c r="E39" i="2"/>
  <c r="D39" i="2"/>
  <c r="C39" i="2"/>
  <c r="B39" i="2"/>
  <c r="I38" i="2"/>
  <c r="H38" i="2"/>
  <c r="F38" i="2"/>
  <c r="E38" i="2"/>
  <c r="D38" i="2"/>
  <c r="C38" i="2"/>
  <c r="B38" i="2"/>
  <c r="I37" i="2"/>
  <c r="H37" i="2"/>
  <c r="F37" i="2"/>
  <c r="E37" i="2"/>
  <c r="D37" i="2"/>
  <c r="C37" i="2"/>
  <c r="B37" i="2"/>
  <c r="I36" i="2"/>
  <c r="H36" i="2"/>
  <c r="F36" i="2"/>
  <c r="E36" i="2"/>
  <c r="D36" i="2"/>
  <c r="C36" i="2"/>
  <c r="B36" i="2"/>
  <c r="I35" i="2"/>
  <c r="H35" i="2"/>
  <c r="F35" i="2"/>
  <c r="E35" i="2"/>
  <c r="D35" i="2"/>
  <c r="C35" i="2"/>
  <c r="B35" i="2"/>
  <c r="I34" i="2"/>
  <c r="H34" i="2"/>
  <c r="F34" i="2"/>
  <c r="E34" i="2"/>
  <c r="D34" i="2"/>
  <c r="C34" i="2"/>
  <c r="B34" i="2"/>
  <c r="I33" i="2"/>
  <c r="H33" i="2"/>
  <c r="F33" i="2"/>
  <c r="E33" i="2"/>
  <c r="D33" i="2"/>
  <c r="C33" i="2"/>
  <c r="B33" i="2"/>
  <c r="I32" i="2"/>
  <c r="H32" i="2"/>
  <c r="F32" i="2"/>
  <c r="E32" i="2"/>
  <c r="D32" i="2"/>
  <c r="C32" i="2"/>
  <c r="B32" i="2"/>
  <c r="I31" i="2"/>
  <c r="H31" i="2"/>
  <c r="F31" i="2"/>
  <c r="E31" i="2"/>
  <c r="D31" i="2"/>
  <c r="C31" i="2"/>
  <c r="B31" i="2"/>
  <c r="I30" i="2"/>
  <c r="H30" i="2"/>
  <c r="F30" i="2"/>
  <c r="E30" i="2"/>
  <c r="D30" i="2"/>
  <c r="C30" i="2"/>
  <c r="B30" i="2"/>
  <c r="I29" i="2"/>
  <c r="H29" i="2"/>
  <c r="F29" i="2"/>
  <c r="E29" i="2"/>
  <c r="D29" i="2"/>
  <c r="C29" i="2"/>
  <c r="B29" i="2"/>
  <c r="I28" i="2"/>
  <c r="H28" i="2"/>
  <c r="F28" i="2"/>
  <c r="E28" i="2"/>
  <c r="D28" i="2"/>
  <c r="C28" i="2"/>
  <c r="B28" i="2"/>
  <c r="I27" i="2"/>
  <c r="H27" i="2"/>
  <c r="F27" i="2"/>
  <c r="E27" i="2"/>
  <c r="D27" i="2"/>
  <c r="C27" i="2"/>
  <c r="B27" i="2"/>
  <c r="I26" i="2"/>
  <c r="H26" i="2"/>
  <c r="F26" i="2"/>
  <c r="E26" i="2"/>
  <c r="D26" i="2"/>
  <c r="C26" i="2"/>
  <c r="B26" i="2"/>
  <c r="I25" i="2"/>
  <c r="H25" i="2"/>
  <c r="F25" i="2"/>
  <c r="E25" i="2"/>
  <c r="D25" i="2"/>
  <c r="C25" i="2"/>
  <c r="B25" i="2"/>
  <c r="I24" i="2"/>
  <c r="H24" i="2"/>
  <c r="F24" i="2"/>
  <c r="E24" i="2"/>
  <c r="D24" i="2"/>
  <c r="C24" i="2"/>
  <c r="B24" i="2"/>
  <c r="I23" i="2"/>
  <c r="H23" i="2"/>
  <c r="F23" i="2"/>
  <c r="E23" i="2"/>
  <c r="D23" i="2"/>
  <c r="C23" i="2"/>
  <c r="B23" i="2"/>
  <c r="I22" i="2"/>
  <c r="H22" i="2"/>
  <c r="F22" i="2"/>
  <c r="E22" i="2"/>
  <c r="D22" i="2"/>
  <c r="C22" i="2"/>
  <c r="B22" i="2"/>
  <c r="I21" i="2"/>
  <c r="H21" i="2"/>
  <c r="F21" i="2"/>
  <c r="E21" i="2"/>
  <c r="D21" i="2"/>
  <c r="C21" i="2"/>
  <c r="B21" i="2"/>
  <c r="I20" i="2"/>
  <c r="H20" i="2"/>
  <c r="F20" i="2"/>
  <c r="E20" i="2"/>
  <c r="D20" i="2"/>
  <c r="C20" i="2"/>
  <c r="B20" i="2"/>
  <c r="I19" i="2"/>
  <c r="H19" i="2"/>
  <c r="F19" i="2"/>
  <c r="E19" i="2"/>
  <c r="D19" i="2"/>
  <c r="C19" i="2"/>
  <c r="B19" i="2"/>
  <c r="I18" i="2"/>
  <c r="H18" i="2"/>
  <c r="F18" i="2"/>
  <c r="E18" i="2"/>
  <c r="D18" i="2"/>
  <c r="C18" i="2"/>
  <c r="B18" i="2"/>
  <c r="I17" i="2"/>
  <c r="H17" i="2"/>
  <c r="F17" i="2"/>
  <c r="E17" i="2"/>
  <c r="D17" i="2"/>
  <c r="C17" i="2"/>
  <c r="B17" i="2"/>
  <c r="I16" i="2"/>
  <c r="H16" i="2"/>
  <c r="F16" i="2"/>
  <c r="E16" i="2"/>
  <c r="D16" i="2"/>
  <c r="C16" i="2"/>
  <c r="B16" i="2"/>
  <c r="I15" i="2"/>
  <c r="H15" i="2"/>
  <c r="F15" i="2"/>
  <c r="E15" i="2"/>
  <c r="D15" i="2"/>
  <c r="C15" i="2"/>
  <c r="B15" i="2"/>
  <c r="I14" i="2"/>
  <c r="H14" i="2"/>
  <c r="F14" i="2"/>
  <c r="E14" i="2"/>
  <c r="D14" i="2"/>
  <c r="C14" i="2"/>
  <c r="B14" i="2"/>
  <c r="I13" i="2"/>
  <c r="H13" i="2"/>
  <c r="F13" i="2"/>
  <c r="E13" i="2"/>
  <c r="D13" i="2"/>
  <c r="C13" i="2"/>
  <c r="B13" i="2"/>
  <c r="I12" i="2"/>
  <c r="H12" i="2"/>
  <c r="F12" i="2"/>
  <c r="E12" i="2"/>
  <c r="D12" i="2"/>
  <c r="C12" i="2"/>
  <c r="B12" i="2"/>
  <c r="I11" i="2"/>
  <c r="H11" i="2"/>
  <c r="F11" i="2"/>
  <c r="E11" i="2"/>
  <c r="D11" i="2"/>
  <c r="C11" i="2"/>
  <c r="B11" i="2"/>
  <c r="I10" i="2"/>
  <c r="H10" i="2"/>
  <c r="F10" i="2"/>
  <c r="E10" i="2"/>
  <c r="D10" i="2"/>
  <c r="C10" i="2"/>
  <c r="B10" i="2"/>
  <c r="I9" i="2"/>
  <c r="H9" i="2"/>
  <c r="F9" i="2"/>
  <c r="E9" i="2"/>
  <c r="D9" i="2"/>
  <c r="C9" i="2"/>
  <c r="B9" i="2"/>
  <c r="I8" i="2"/>
  <c r="H8" i="2"/>
  <c r="F8" i="2"/>
  <c r="E8" i="2"/>
  <c r="D8" i="2"/>
  <c r="C8" i="2"/>
  <c r="B8" i="2"/>
  <c r="I7" i="2"/>
  <c r="H7" i="2"/>
  <c r="F7" i="2"/>
  <c r="E7" i="2"/>
  <c r="D7" i="2"/>
  <c r="C7" i="2"/>
  <c r="B7" i="2"/>
  <c r="I6" i="2"/>
  <c r="H6" i="2"/>
  <c r="F6" i="2"/>
  <c r="E6" i="2"/>
  <c r="D6" i="2"/>
  <c r="C6" i="2"/>
  <c r="B6" i="2"/>
  <c r="I5" i="2"/>
  <c r="H5" i="2"/>
  <c r="F5" i="2"/>
  <c r="E5" i="2"/>
  <c r="D5" i="2"/>
  <c r="C5" i="2"/>
  <c r="B5" i="2"/>
  <c r="I4" i="2"/>
  <c r="H4" i="2"/>
  <c r="F4" i="2"/>
  <c r="E4" i="2"/>
  <c r="D4" i="2"/>
  <c r="C4" i="2"/>
  <c r="B4" i="2"/>
  <c r="I3" i="2"/>
  <c r="H3" i="2"/>
  <c r="F3" i="2"/>
  <c r="E3" i="2"/>
  <c r="D3" i="2"/>
  <c r="C3" i="2"/>
  <c r="B3" i="2"/>
  <c r="I2" i="2"/>
  <c r="H2" i="2"/>
  <c r="N2" i="2"/>
  <c r="G2" i="2" s="1"/>
  <c r="M2" i="2"/>
  <c r="F2" i="2" s="1"/>
  <c r="L2" i="2"/>
  <c r="E2" i="2" s="1"/>
  <c r="K2" i="2"/>
  <c r="D2" i="2" s="1"/>
  <c r="C2" i="2"/>
  <c r="B2" i="2" l="1"/>
  <c r="W23" i="8" l="1"/>
  <c r="U23" i="8"/>
  <c r="T23" i="8"/>
  <c r="S23" i="8"/>
  <c r="J23" i="8"/>
  <c r="I23" i="8"/>
  <c r="H23" i="8"/>
  <c r="G23" i="8"/>
  <c r="F23" i="8"/>
  <c r="E23" i="8"/>
  <c r="D23" i="8"/>
  <c r="C23" i="8"/>
  <c r="W22" i="8"/>
  <c r="U22" i="8"/>
  <c r="T22" i="8"/>
  <c r="S22" i="8"/>
  <c r="J22" i="8"/>
  <c r="I22" i="8"/>
  <c r="H22" i="8"/>
  <c r="G22" i="8"/>
  <c r="F22" i="8"/>
  <c r="E22" i="8"/>
  <c r="D22" i="8"/>
  <c r="C22" i="8"/>
  <c r="W21" i="8"/>
  <c r="U21" i="8"/>
  <c r="T21" i="8"/>
  <c r="S21" i="8"/>
  <c r="J21" i="8"/>
  <c r="I21" i="8"/>
  <c r="H21" i="8"/>
  <c r="G21" i="8"/>
  <c r="F21" i="8"/>
  <c r="E21" i="8"/>
  <c r="D21" i="8"/>
  <c r="C21" i="8"/>
  <c r="W20" i="8"/>
  <c r="U20" i="8"/>
  <c r="T20" i="8"/>
  <c r="S20" i="8"/>
  <c r="J20" i="8"/>
  <c r="I20" i="8"/>
  <c r="H20" i="8"/>
  <c r="G20" i="8"/>
  <c r="F20" i="8"/>
  <c r="E20" i="8"/>
  <c r="D20" i="8"/>
  <c r="C20" i="8"/>
  <c r="W19" i="8"/>
  <c r="U19" i="8"/>
  <c r="T19" i="8"/>
  <c r="S19" i="8"/>
  <c r="J19" i="8"/>
  <c r="I19" i="8"/>
  <c r="H19" i="8"/>
  <c r="G19" i="8"/>
  <c r="F19" i="8"/>
  <c r="E19" i="8"/>
  <c r="D19" i="8"/>
  <c r="C19" i="8"/>
  <c r="W18" i="8"/>
  <c r="U18" i="8"/>
  <c r="T18" i="8"/>
  <c r="S18" i="8"/>
  <c r="J18" i="8"/>
  <c r="I18" i="8"/>
  <c r="H18" i="8"/>
  <c r="G18" i="8"/>
  <c r="F18" i="8"/>
  <c r="E18" i="8"/>
  <c r="D18" i="8"/>
  <c r="C18" i="8"/>
  <c r="W17" i="8"/>
  <c r="U17" i="8"/>
  <c r="T17" i="8"/>
  <c r="S17" i="8"/>
  <c r="J17" i="8"/>
  <c r="I17" i="8"/>
  <c r="H17" i="8"/>
  <c r="G17" i="8"/>
  <c r="F17" i="8"/>
  <c r="E17" i="8"/>
  <c r="D17" i="8"/>
  <c r="C17" i="8"/>
  <c r="W16" i="8"/>
  <c r="U16" i="8"/>
  <c r="T16" i="8"/>
  <c r="S16" i="8"/>
  <c r="J16" i="8"/>
  <c r="I16" i="8"/>
  <c r="H16" i="8"/>
  <c r="G16" i="8"/>
  <c r="F16" i="8"/>
  <c r="E16" i="8"/>
  <c r="D16" i="8"/>
  <c r="C16" i="8"/>
  <c r="W15" i="8"/>
  <c r="U15" i="8"/>
  <c r="T15" i="8"/>
  <c r="S15" i="8"/>
  <c r="J15" i="8"/>
  <c r="I15" i="8"/>
  <c r="H15" i="8"/>
  <c r="G15" i="8"/>
  <c r="F15" i="8"/>
  <c r="E15" i="8"/>
  <c r="D15" i="8"/>
  <c r="C15" i="8"/>
  <c r="W14" i="8"/>
  <c r="U14" i="8"/>
  <c r="T14" i="8"/>
  <c r="S14" i="8"/>
  <c r="J14" i="8"/>
  <c r="I14" i="8"/>
  <c r="H14" i="8"/>
  <c r="G14" i="8"/>
  <c r="F14" i="8"/>
  <c r="E14" i="8"/>
  <c r="D14" i="8"/>
  <c r="C14" i="8"/>
  <c r="W13" i="8"/>
  <c r="U13" i="8"/>
  <c r="T13" i="8"/>
  <c r="S13" i="8"/>
  <c r="J13" i="8"/>
  <c r="I13" i="8"/>
  <c r="H13" i="8"/>
  <c r="G13" i="8"/>
  <c r="F13" i="8"/>
  <c r="E13" i="8"/>
  <c r="D13" i="8"/>
  <c r="C13" i="8"/>
  <c r="W12" i="8"/>
  <c r="U12" i="8"/>
  <c r="T12" i="8"/>
  <c r="S12" i="8"/>
  <c r="J12" i="8"/>
  <c r="I12" i="8"/>
  <c r="H12" i="8"/>
  <c r="G12" i="8"/>
  <c r="F12" i="8"/>
  <c r="E12" i="8"/>
  <c r="D12" i="8"/>
  <c r="C12" i="8"/>
  <c r="W11" i="8"/>
  <c r="U11" i="8"/>
  <c r="T11" i="8"/>
  <c r="S11" i="8"/>
  <c r="J11" i="8"/>
  <c r="I11" i="8"/>
  <c r="H11" i="8"/>
  <c r="G11" i="8"/>
  <c r="F11" i="8"/>
  <c r="E11" i="8"/>
  <c r="D11" i="8"/>
  <c r="C11" i="8"/>
  <c r="W10" i="8"/>
  <c r="U10" i="8"/>
  <c r="T10" i="8"/>
  <c r="S10" i="8"/>
  <c r="J10" i="8"/>
  <c r="I10" i="8"/>
  <c r="H10" i="8"/>
  <c r="G10" i="8"/>
  <c r="F10" i="8"/>
  <c r="E10" i="8"/>
  <c r="D10" i="8"/>
  <c r="C10" i="8"/>
  <c r="W9" i="8"/>
  <c r="U9" i="8"/>
  <c r="T9" i="8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9" i="4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9" i="3"/>
  <c r="T10" i="4"/>
  <c r="Q18" i="5" s="1"/>
  <c r="S18" i="5" s="1"/>
  <c r="U10" i="4"/>
  <c r="U18" i="5" s="1"/>
  <c r="T11" i="4"/>
  <c r="Q19" i="5" s="1"/>
  <c r="S19" i="5" s="1"/>
  <c r="U11" i="4"/>
  <c r="U19" i="5" s="1"/>
  <c r="T12" i="4"/>
  <c r="Q20" i="5" s="1"/>
  <c r="S20" i="5" s="1"/>
  <c r="U12" i="4"/>
  <c r="U20" i="5" s="1"/>
  <c r="T13" i="4"/>
  <c r="Q21" i="5" s="1"/>
  <c r="S21" i="5" s="1"/>
  <c r="U13" i="4"/>
  <c r="U21" i="5" s="1"/>
  <c r="T14" i="4"/>
  <c r="Q22" i="5" s="1"/>
  <c r="S22" i="5" s="1"/>
  <c r="U14" i="4"/>
  <c r="U22" i="5" s="1"/>
  <c r="T15" i="4"/>
  <c r="Q23" i="5" s="1"/>
  <c r="S23" i="5" s="1"/>
  <c r="U15" i="4"/>
  <c r="U23" i="5" s="1"/>
  <c r="T16" i="4"/>
  <c r="Q24" i="5" s="1"/>
  <c r="S24" i="5" s="1"/>
  <c r="U16" i="4"/>
  <c r="U24" i="5" s="1"/>
  <c r="T17" i="4"/>
  <c r="Q25" i="5" s="1"/>
  <c r="S25" i="5" s="1"/>
  <c r="U17" i="4"/>
  <c r="U25" i="5" s="1"/>
  <c r="T18" i="4"/>
  <c r="Q26" i="5" s="1"/>
  <c r="S26" i="5" s="1"/>
  <c r="U18" i="4"/>
  <c r="U26" i="5" s="1"/>
  <c r="T19" i="4"/>
  <c r="Q27" i="5" s="1"/>
  <c r="S27" i="5" s="1"/>
  <c r="U19" i="4"/>
  <c r="U27" i="5" s="1"/>
  <c r="T20" i="4"/>
  <c r="Q28" i="5" s="1"/>
  <c r="S28" i="5" s="1"/>
  <c r="U20" i="4"/>
  <c r="U28" i="5" s="1"/>
  <c r="T21" i="4"/>
  <c r="Q29" i="5" s="1"/>
  <c r="S29" i="5" s="1"/>
  <c r="U21" i="4"/>
  <c r="U29" i="5" s="1"/>
  <c r="T22" i="4"/>
  <c r="Q30" i="5" s="1"/>
  <c r="S30" i="5" s="1"/>
  <c r="U22" i="4"/>
  <c r="U30" i="5" s="1"/>
  <c r="T23" i="4"/>
  <c r="Q31" i="5" s="1"/>
  <c r="S31" i="5" s="1"/>
  <c r="U23" i="4"/>
  <c r="U31" i="5" s="1"/>
  <c r="X31" i="5" s="1"/>
  <c r="U9" i="4"/>
  <c r="U17" i="5" s="1"/>
  <c r="T9" i="4"/>
  <c r="Q17" i="5" s="1"/>
  <c r="S17" i="5" s="1"/>
  <c r="U10" i="3"/>
  <c r="U3" i="5" s="1"/>
  <c r="U11" i="3"/>
  <c r="U4" i="5" s="1"/>
  <c r="U12" i="3"/>
  <c r="U5" i="5" s="1"/>
  <c r="U13" i="3"/>
  <c r="U6" i="5" s="1"/>
  <c r="U14" i="3"/>
  <c r="U7" i="5" s="1"/>
  <c r="U15" i="3"/>
  <c r="U8" i="5" s="1"/>
  <c r="U16" i="3"/>
  <c r="U9" i="5" s="1"/>
  <c r="U17" i="3"/>
  <c r="U10" i="5" s="1"/>
  <c r="U18" i="3"/>
  <c r="U11" i="5" s="1"/>
  <c r="U19" i="3"/>
  <c r="U12" i="5" s="1"/>
  <c r="U20" i="3"/>
  <c r="U13" i="5" s="1"/>
  <c r="U21" i="3"/>
  <c r="U14" i="5" s="1"/>
  <c r="U22" i="3"/>
  <c r="U15" i="5" s="1"/>
  <c r="U23" i="3"/>
  <c r="U16" i="5" s="1"/>
  <c r="X16" i="5" s="1"/>
  <c r="U9" i="3"/>
  <c r="U2" i="5" s="1"/>
  <c r="T10" i="3"/>
  <c r="Q3" i="5" s="1"/>
  <c r="S3" i="5" s="1"/>
  <c r="T11" i="3"/>
  <c r="Q4" i="5" s="1"/>
  <c r="S4" i="5" s="1"/>
  <c r="T12" i="3"/>
  <c r="Q5" i="5" s="1"/>
  <c r="S5" i="5" s="1"/>
  <c r="T13" i="3"/>
  <c r="Q6" i="5" s="1"/>
  <c r="S6" i="5" s="1"/>
  <c r="T14" i="3"/>
  <c r="Q7" i="5" s="1"/>
  <c r="S7" i="5" s="1"/>
  <c r="T15" i="3"/>
  <c r="Q8" i="5" s="1"/>
  <c r="S8" i="5" s="1"/>
  <c r="T16" i="3"/>
  <c r="Q9" i="5" s="1"/>
  <c r="S9" i="5" s="1"/>
  <c r="T17" i="3"/>
  <c r="Q10" i="5" s="1"/>
  <c r="S10" i="5" s="1"/>
  <c r="T18" i="3"/>
  <c r="Q11" i="5" s="1"/>
  <c r="S11" i="5" s="1"/>
  <c r="T19" i="3"/>
  <c r="Q12" i="5" s="1"/>
  <c r="S12" i="5" s="1"/>
  <c r="T20" i="3"/>
  <c r="Q13" i="5" s="1"/>
  <c r="S13" i="5" s="1"/>
  <c r="T21" i="3"/>
  <c r="Q14" i="5" s="1"/>
  <c r="S14" i="5" s="1"/>
  <c r="T22" i="3"/>
  <c r="Q15" i="5" s="1"/>
  <c r="S15" i="5" s="1"/>
  <c r="T23" i="3"/>
  <c r="Q16" i="5" s="1"/>
  <c r="S16" i="5" s="1"/>
  <c r="T9" i="3"/>
  <c r="Q2" i="5" s="1"/>
  <c r="S23" i="4"/>
  <c r="J23" i="4"/>
  <c r="I23" i="4"/>
  <c r="H23" i="4"/>
  <c r="L31" i="5" s="1"/>
  <c r="G23" i="4"/>
  <c r="F23" i="4"/>
  <c r="I31" i="5" s="1"/>
  <c r="E23" i="4"/>
  <c r="G31" i="5" s="1"/>
  <c r="D23" i="4"/>
  <c r="C23" i="4"/>
  <c r="P31" i="5" s="1"/>
  <c r="S22" i="4"/>
  <c r="J22" i="4"/>
  <c r="I22" i="4"/>
  <c r="H22" i="4"/>
  <c r="L30" i="5" s="1"/>
  <c r="G22" i="4"/>
  <c r="F22" i="4"/>
  <c r="I30" i="5" s="1"/>
  <c r="E22" i="4"/>
  <c r="G30" i="5" s="1"/>
  <c r="D22" i="4"/>
  <c r="H30" i="5" s="1"/>
  <c r="C22" i="4"/>
  <c r="P30" i="5" s="1"/>
  <c r="S21" i="4"/>
  <c r="J21" i="4"/>
  <c r="I21" i="4"/>
  <c r="H21" i="4"/>
  <c r="L29" i="5" s="1"/>
  <c r="G21" i="4"/>
  <c r="F21" i="4"/>
  <c r="I29" i="5" s="1"/>
  <c r="E21" i="4"/>
  <c r="G29" i="5" s="1"/>
  <c r="D21" i="4"/>
  <c r="C21" i="4"/>
  <c r="P29" i="5" s="1"/>
  <c r="S20" i="4"/>
  <c r="J20" i="4"/>
  <c r="I20" i="4"/>
  <c r="H20" i="4"/>
  <c r="L28" i="5" s="1"/>
  <c r="G20" i="4"/>
  <c r="F20" i="4"/>
  <c r="I28" i="5" s="1"/>
  <c r="E20" i="4"/>
  <c r="G28" i="5" s="1"/>
  <c r="D20" i="4"/>
  <c r="F28" i="5" s="1"/>
  <c r="C20" i="4"/>
  <c r="P28" i="5" s="1"/>
  <c r="S19" i="4"/>
  <c r="J19" i="4"/>
  <c r="I19" i="4"/>
  <c r="H19" i="4"/>
  <c r="L27" i="5" s="1"/>
  <c r="G19" i="4"/>
  <c r="F19" i="4"/>
  <c r="I27" i="5" s="1"/>
  <c r="E19" i="4"/>
  <c r="G27" i="5" s="1"/>
  <c r="D19" i="4"/>
  <c r="C19" i="4"/>
  <c r="P27" i="5" s="1"/>
  <c r="S12" i="3"/>
  <c r="S13" i="3"/>
  <c r="S14" i="3"/>
  <c r="S15" i="3"/>
  <c r="S16" i="3"/>
  <c r="S17" i="3"/>
  <c r="S18" i="3"/>
  <c r="S19" i="3"/>
  <c r="E19" i="3" s="1"/>
  <c r="G12" i="5" s="1"/>
  <c r="S20" i="3"/>
  <c r="S21" i="3"/>
  <c r="S22" i="3"/>
  <c r="S23" i="3"/>
  <c r="E23" i="3" s="1"/>
  <c r="G16" i="5" s="1"/>
  <c r="C19" i="3"/>
  <c r="P12" i="5" s="1"/>
  <c r="D19" i="3"/>
  <c r="H12" i="5" s="1"/>
  <c r="F19" i="3"/>
  <c r="I12" i="5" s="1"/>
  <c r="G19" i="3"/>
  <c r="H19" i="3"/>
  <c r="L12" i="5" s="1"/>
  <c r="I19" i="3"/>
  <c r="J19" i="3"/>
  <c r="C20" i="3"/>
  <c r="P13" i="5" s="1"/>
  <c r="D20" i="3"/>
  <c r="H13" i="5" s="1"/>
  <c r="E20" i="3"/>
  <c r="G13" i="5" s="1"/>
  <c r="F20" i="3"/>
  <c r="I13" i="5" s="1"/>
  <c r="G20" i="3"/>
  <c r="H20" i="3"/>
  <c r="L13" i="5" s="1"/>
  <c r="I20" i="3"/>
  <c r="J20" i="3"/>
  <c r="C21" i="3"/>
  <c r="P14" i="5" s="1"/>
  <c r="D21" i="3"/>
  <c r="H14" i="5" s="1"/>
  <c r="E21" i="3"/>
  <c r="G14" i="5" s="1"/>
  <c r="F21" i="3"/>
  <c r="I14" i="5" s="1"/>
  <c r="G21" i="3"/>
  <c r="H21" i="3"/>
  <c r="L14" i="5" s="1"/>
  <c r="I21" i="3"/>
  <c r="J21" i="3"/>
  <c r="C22" i="3"/>
  <c r="P15" i="5" s="1"/>
  <c r="D22" i="3"/>
  <c r="H15" i="5" s="1"/>
  <c r="E22" i="3"/>
  <c r="G15" i="5" s="1"/>
  <c r="F22" i="3"/>
  <c r="I15" i="5" s="1"/>
  <c r="G22" i="3"/>
  <c r="H22" i="3"/>
  <c r="L15" i="5" s="1"/>
  <c r="I22" i="3"/>
  <c r="J22" i="3"/>
  <c r="C23" i="3"/>
  <c r="P16" i="5" s="1"/>
  <c r="D23" i="3"/>
  <c r="H16" i="5" s="1"/>
  <c r="F23" i="3"/>
  <c r="I16" i="5" s="1"/>
  <c r="G23" i="3"/>
  <c r="H23" i="3"/>
  <c r="L16" i="5" s="1"/>
  <c r="I23" i="3"/>
  <c r="J23" i="3"/>
  <c r="G18" i="4"/>
  <c r="G17" i="4"/>
  <c r="G16" i="4"/>
  <c r="G15" i="4"/>
  <c r="G14" i="4"/>
  <c r="G13" i="4"/>
  <c r="G12" i="4"/>
  <c r="G11" i="4"/>
  <c r="G10" i="4"/>
  <c r="G9" i="4"/>
  <c r="G18" i="3"/>
  <c r="G17" i="3"/>
  <c r="G16" i="3"/>
  <c r="G15" i="3"/>
  <c r="G14" i="3"/>
  <c r="G13" i="3"/>
  <c r="G12" i="3"/>
  <c r="G11" i="3"/>
  <c r="G10" i="3"/>
  <c r="G9" i="3"/>
  <c r="M28" i="5" l="1"/>
  <c r="N28" i="5"/>
  <c r="M30" i="5"/>
  <c r="N30" i="5"/>
  <c r="M15" i="5"/>
  <c r="N15" i="5"/>
  <c r="M14" i="5"/>
  <c r="N14" i="5"/>
  <c r="M13" i="5"/>
  <c r="N13" i="5"/>
  <c r="M12" i="5"/>
  <c r="N12" i="5"/>
  <c r="M27" i="5"/>
  <c r="N27" i="5"/>
  <c r="M29" i="5"/>
  <c r="N29" i="5"/>
  <c r="M31" i="5"/>
  <c r="N31" i="5"/>
  <c r="M16" i="5"/>
  <c r="N16" i="5"/>
  <c r="X2" i="5"/>
  <c r="W2" i="5"/>
  <c r="X15" i="5"/>
  <c r="W15" i="5"/>
  <c r="X13" i="5"/>
  <c r="W13" i="5"/>
  <c r="X11" i="5"/>
  <c r="W11" i="5"/>
  <c r="X9" i="5"/>
  <c r="W9" i="5"/>
  <c r="X7" i="5"/>
  <c r="W7" i="5"/>
  <c r="X5" i="5"/>
  <c r="W5" i="5"/>
  <c r="X3" i="5"/>
  <c r="W3" i="5"/>
  <c r="S2" i="5"/>
  <c r="T2" i="5"/>
  <c r="X14" i="5"/>
  <c r="W14" i="5"/>
  <c r="X12" i="5"/>
  <c r="W12" i="5"/>
  <c r="X10" i="5"/>
  <c r="W10" i="5"/>
  <c r="X8" i="5"/>
  <c r="W8" i="5"/>
  <c r="X6" i="5"/>
  <c r="W6" i="5"/>
  <c r="X4" i="5"/>
  <c r="W4" i="5"/>
  <c r="F16" i="5"/>
  <c r="J16" i="5" s="1"/>
  <c r="B28" i="5"/>
  <c r="O28" i="5"/>
  <c r="K28" i="5"/>
  <c r="J28" i="5"/>
  <c r="H28" i="5"/>
  <c r="F30" i="5"/>
  <c r="H27" i="5"/>
  <c r="F27" i="5"/>
  <c r="H29" i="5"/>
  <c r="F29" i="5"/>
  <c r="H31" i="5"/>
  <c r="F31" i="5"/>
  <c r="X17" i="5"/>
  <c r="W17" i="5"/>
  <c r="X30" i="5"/>
  <c r="W30" i="5"/>
  <c r="X29" i="5"/>
  <c r="W29" i="5"/>
  <c r="X28" i="5"/>
  <c r="W28" i="5"/>
  <c r="X27" i="5"/>
  <c r="W27" i="5"/>
  <c r="X26" i="5"/>
  <c r="W26" i="5"/>
  <c r="X25" i="5"/>
  <c r="W25" i="5"/>
  <c r="X24" i="5"/>
  <c r="W24" i="5"/>
  <c r="X23" i="5"/>
  <c r="W23" i="5"/>
  <c r="X22" i="5"/>
  <c r="W22" i="5"/>
  <c r="X21" i="5"/>
  <c r="W21" i="5"/>
  <c r="X20" i="5"/>
  <c r="W20" i="5"/>
  <c r="X19" i="5"/>
  <c r="W19" i="5"/>
  <c r="X18" i="5"/>
  <c r="W18" i="5"/>
  <c r="F15" i="5"/>
  <c r="J15" i="5" s="1"/>
  <c r="F14" i="5"/>
  <c r="J14" i="5" s="1"/>
  <c r="F13" i="5"/>
  <c r="J13" i="5" s="1"/>
  <c r="F12" i="5"/>
  <c r="J12" i="5" s="1"/>
  <c r="W31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17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W16" i="5"/>
  <c r="O16" i="5" l="1"/>
  <c r="K16" i="5"/>
  <c r="B16" i="5"/>
  <c r="J31" i="5"/>
  <c r="O31" i="5"/>
  <c r="K31" i="5"/>
  <c r="B31" i="5"/>
  <c r="J29" i="5"/>
  <c r="O29" i="5"/>
  <c r="K29" i="5"/>
  <c r="B29" i="5"/>
  <c r="J27" i="5"/>
  <c r="O27" i="5"/>
  <c r="K27" i="5"/>
  <c r="B27" i="5"/>
  <c r="B30" i="5"/>
  <c r="J30" i="5"/>
  <c r="O30" i="5"/>
  <c r="K30" i="5"/>
  <c r="K15" i="5"/>
  <c r="B15" i="5"/>
  <c r="O15" i="5"/>
  <c r="O14" i="5"/>
  <c r="K14" i="5"/>
  <c r="B14" i="5"/>
  <c r="O13" i="5"/>
  <c r="K13" i="5"/>
  <c r="B13" i="5"/>
  <c r="O12" i="5"/>
  <c r="K12" i="5"/>
  <c r="B12" i="5"/>
  <c r="S18" i="4" l="1"/>
  <c r="J18" i="4"/>
  <c r="I18" i="4"/>
  <c r="H18" i="4"/>
  <c r="L26" i="5" s="1"/>
  <c r="F18" i="4"/>
  <c r="I26" i="5" s="1"/>
  <c r="E18" i="4"/>
  <c r="G26" i="5" s="1"/>
  <c r="D18" i="4"/>
  <c r="C18" i="4"/>
  <c r="P26" i="5" s="1"/>
  <c r="S17" i="4"/>
  <c r="J17" i="4"/>
  <c r="I17" i="4"/>
  <c r="H17" i="4"/>
  <c r="L25" i="5" s="1"/>
  <c r="F17" i="4"/>
  <c r="I25" i="5" s="1"/>
  <c r="E17" i="4"/>
  <c r="G25" i="5" s="1"/>
  <c r="D17" i="4"/>
  <c r="C17" i="4"/>
  <c r="P25" i="5" s="1"/>
  <c r="S16" i="4"/>
  <c r="J16" i="4"/>
  <c r="I16" i="4"/>
  <c r="H16" i="4"/>
  <c r="L24" i="5" s="1"/>
  <c r="F16" i="4"/>
  <c r="I24" i="5" s="1"/>
  <c r="E16" i="4"/>
  <c r="G24" i="5" s="1"/>
  <c r="D16" i="4"/>
  <c r="C16" i="4"/>
  <c r="P24" i="5" s="1"/>
  <c r="S15" i="4"/>
  <c r="J15" i="4"/>
  <c r="I15" i="4"/>
  <c r="H15" i="4"/>
  <c r="L23" i="5" s="1"/>
  <c r="F15" i="4"/>
  <c r="I23" i="5" s="1"/>
  <c r="E15" i="4"/>
  <c r="G23" i="5" s="1"/>
  <c r="D15" i="4"/>
  <c r="C15" i="4"/>
  <c r="P23" i="5" s="1"/>
  <c r="S14" i="4"/>
  <c r="J14" i="4"/>
  <c r="I14" i="4"/>
  <c r="H14" i="4"/>
  <c r="L22" i="5" s="1"/>
  <c r="F14" i="4"/>
  <c r="I22" i="5" s="1"/>
  <c r="E14" i="4"/>
  <c r="G22" i="5" s="1"/>
  <c r="D14" i="4"/>
  <c r="C14" i="4"/>
  <c r="P22" i="5" s="1"/>
  <c r="S13" i="4"/>
  <c r="J13" i="4"/>
  <c r="I13" i="4"/>
  <c r="H13" i="4"/>
  <c r="L21" i="5" s="1"/>
  <c r="F13" i="4"/>
  <c r="I21" i="5" s="1"/>
  <c r="E13" i="4"/>
  <c r="G21" i="5" s="1"/>
  <c r="D13" i="4"/>
  <c r="C13" i="4"/>
  <c r="P21" i="5" s="1"/>
  <c r="S12" i="4"/>
  <c r="J12" i="4"/>
  <c r="I12" i="4"/>
  <c r="H12" i="4"/>
  <c r="L20" i="5" s="1"/>
  <c r="F12" i="4"/>
  <c r="I20" i="5" s="1"/>
  <c r="E12" i="4"/>
  <c r="G20" i="5" s="1"/>
  <c r="D12" i="4"/>
  <c r="C12" i="4"/>
  <c r="P20" i="5" s="1"/>
  <c r="S11" i="4"/>
  <c r="J11" i="4"/>
  <c r="I11" i="4"/>
  <c r="H11" i="4"/>
  <c r="L19" i="5" s="1"/>
  <c r="F11" i="4"/>
  <c r="I19" i="5" s="1"/>
  <c r="E11" i="4"/>
  <c r="G19" i="5" s="1"/>
  <c r="D11" i="4"/>
  <c r="C11" i="4"/>
  <c r="P19" i="5" s="1"/>
  <c r="S10" i="4"/>
  <c r="J10" i="4"/>
  <c r="I10" i="4"/>
  <c r="H10" i="4"/>
  <c r="L18" i="5" s="1"/>
  <c r="F10" i="4"/>
  <c r="I18" i="5" s="1"/>
  <c r="E10" i="4"/>
  <c r="G18" i="5" s="1"/>
  <c r="D10" i="4"/>
  <c r="C10" i="4"/>
  <c r="P18" i="5" s="1"/>
  <c r="S9" i="4"/>
  <c r="E9" i="4" s="1"/>
  <c r="G17" i="5" s="1"/>
  <c r="J9" i="4"/>
  <c r="I9" i="4"/>
  <c r="H9" i="4"/>
  <c r="L17" i="5" s="1"/>
  <c r="F9" i="4"/>
  <c r="I17" i="5" s="1"/>
  <c r="D9" i="4"/>
  <c r="C9" i="4"/>
  <c r="P17" i="5" s="1"/>
  <c r="S10" i="3"/>
  <c r="S11" i="3"/>
  <c r="E11" i="3" s="1"/>
  <c r="G4" i="5" s="1"/>
  <c r="E13" i="3"/>
  <c r="G6" i="5" s="1"/>
  <c r="E15" i="3"/>
  <c r="G8" i="5" s="1"/>
  <c r="E17" i="3"/>
  <c r="G10" i="5" s="1"/>
  <c r="J18" i="3"/>
  <c r="I18" i="3"/>
  <c r="H18" i="3"/>
  <c r="L11" i="5" s="1"/>
  <c r="F18" i="3"/>
  <c r="I11" i="5" s="1"/>
  <c r="E18" i="3"/>
  <c r="G11" i="5" s="1"/>
  <c r="D18" i="3"/>
  <c r="C18" i="3"/>
  <c r="P11" i="5" s="1"/>
  <c r="J17" i="3"/>
  <c r="I17" i="3"/>
  <c r="H17" i="3"/>
  <c r="L10" i="5" s="1"/>
  <c r="F17" i="3"/>
  <c r="I10" i="5" s="1"/>
  <c r="D17" i="3"/>
  <c r="C17" i="3"/>
  <c r="P10" i="5" s="1"/>
  <c r="J16" i="3"/>
  <c r="I16" i="3"/>
  <c r="H16" i="3"/>
  <c r="L9" i="5" s="1"/>
  <c r="F16" i="3"/>
  <c r="I9" i="5" s="1"/>
  <c r="E16" i="3"/>
  <c r="G9" i="5" s="1"/>
  <c r="D16" i="3"/>
  <c r="C16" i="3"/>
  <c r="P9" i="5" s="1"/>
  <c r="J15" i="3"/>
  <c r="I15" i="3"/>
  <c r="H15" i="3"/>
  <c r="L8" i="5" s="1"/>
  <c r="F15" i="3"/>
  <c r="I8" i="5" s="1"/>
  <c r="D15" i="3"/>
  <c r="C15" i="3"/>
  <c r="P8" i="5" s="1"/>
  <c r="J14" i="3"/>
  <c r="I14" i="3"/>
  <c r="H14" i="3"/>
  <c r="L7" i="5" s="1"/>
  <c r="F14" i="3"/>
  <c r="I7" i="5" s="1"/>
  <c r="E14" i="3"/>
  <c r="G7" i="5" s="1"/>
  <c r="D14" i="3"/>
  <c r="C14" i="3"/>
  <c r="P7" i="5" s="1"/>
  <c r="J13" i="3"/>
  <c r="I13" i="3"/>
  <c r="H13" i="3"/>
  <c r="L6" i="5" s="1"/>
  <c r="F13" i="3"/>
  <c r="I6" i="5" s="1"/>
  <c r="D13" i="3"/>
  <c r="C13" i="3"/>
  <c r="P6" i="5" s="1"/>
  <c r="J12" i="3"/>
  <c r="I12" i="3"/>
  <c r="H12" i="3"/>
  <c r="L5" i="5" s="1"/>
  <c r="F12" i="3"/>
  <c r="I5" i="5" s="1"/>
  <c r="E12" i="3"/>
  <c r="G5" i="5" s="1"/>
  <c r="D12" i="3"/>
  <c r="C12" i="3"/>
  <c r="P5" i="5" s="1"/>
  <c r="J11" i="3"/>
  <c r="I11" i="3"/>
  <c r="H11" i="3"/>
  <c r="L4" i="5" s="1"/>
  <c r="F11" i="3"/>
  <c r="I4" i="5" s="1"/>
  <c r="D11" i="3"/>
  <c r="C11" i="3"/>
  <c r="P4" i="5" s="1"/>
  <c r="J10" i="3"/>
  <c r="I10" i="3"/>
  <c r="H10" i="3"/>
  <c r="L3" i="5" s="1"/>
  <c r="F10" i="3"/>
  <c r="I3" i="5" s="1"/>
  <c r="E10" i="3"/>
  <c r="G3" i="5" s="1"/>
  <c r="D10" i="3"/>
  <c r="C10" i="3"/>
  <c r="P3" i="5" s="1"/>
  <c r="M5" i="5" l="1"/>
  <c r="N5" i="5"/>
  <c r="M6" i="5"/>
  <c r="N6" i="5"/>
  <c r="M9" i="5"/>
  <c r="N9" i="5"/>
  <c r="M10" i="5"/>
  <c r="N10" i="5"/>
  <c r="N17" i="5"/>
  <c r="M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3" i="5"/>
  <c r="N3" i="5"/>
  <c r="M4" i="5"/>
  <c r="N4" i="5"/>
  <c r="M7" i="5"/>
  <c r="N7" i="5"/>
  <c r="M8" i="5"/>
  <c r="N8" i="5"/>
  <c r="M11" i="5"/>
  <c r="N11" i="5"/>
  <c r="H17" i="5"/>
  <c r="F17" i="5"/>
  <c r="H18" i="5"/>
  <c r="F18" i="5"/>
  <c r="H19" i="5"/>
  <c r="F19" i="5"/>
  <c r="F20" i="5"/>
  <c r="H20" i="5"/>
  <c r="H21" i="5"/>
  <c r="F21" i="5"/>
  <c r="H22" i="5"/>
  <c r="F22" i="5"/>
  <c r="H23" i="5"/>
  <c r="F23" i="5"/>
  <c r="F24" i="5"/>
  <c r="H24" i="5"/>
  <c r="H25" i="5"/>
  <c r="F25" i="5"/>
  <c r="H26" i="5"/>
  <c r="F26" i="5"/>
  <c r="H3" i="5"/>
  <c r="F3" i="5"/>
  <c r="H4" i="5"/>
  <c r="F4" i="5"/>
  <c r="H11" i="5"/>
  <c r="F11" i="5"/>
  <c r="J11" i="5" s="1"/>
  <c r="H10" i="5"/>
  <c r="F10" i="5"/>
  <c r="J10" i="5" s="1"/>
  <c r="H9" i="5"/>
  <c r="F9" i="5"/>
  <c r="J9" i="5" s="1"/>
  <c r="H8" i="5"/>
  <c r="F8" i="5"/>
  <c r="J8" i="5" s="1"/>
  <c r="H7" i="5"/>
  <c r="F7" i="5"/>
  <c r="J7" i="5" s="1"/>
  <c r="H6" i="5"/>
  <c r="F6" i="5"/>
  <c r="J6" i="5" s="1"/>
  <c r="H5" i="5"/>
  <c r="F5" i="5"/>
  <c r="J5" i="5" s="1"/>
  <c r="S9" i="3"/>
  <c r="E9" i="3" s="1"/>
  <c r="G2" i="5" s="1"/>
  <c r="J9" i="3"/>
  <c r="I9" i="3"/>
  <c r="H9" i="3"/>
  <c r="L2" i="5" s="1"/>
  <c r="F9" i="3"/>
  <c r="I2" i="5" s="1"/>
  <c r="D9" i="3"/>
  <c r="C9" i="3"/>
  <c r="P2" i="5" s="1"/>
  <c r="N2" i="5" l="1"/>
  <c r="M2" i="5"/>
  <c r="B24" i="5"/>
  <c r="O24" i="5"/>
  <c r="K24" i="5"/>
  <c r="J24" i="5"/>
  <c r="B20" i="5"/>
  <c r="O20" i="5"/>
  <c r="K20" i="5"/>
  <c r="J20" i="5"/>
  <c r="B26" i="5"/>
  <c r="J26" i="5"/>
  <c r="O26" i="5"/>
  <c r="K26" i="5"/>
  <c r="J25" i="5"/>
  <c r="O25" i="5"/>
  <c r="K25" i="5"/>
  <c r="B25" i="5"/>
  <c r="J23" i="5"/>
  <c r="O23" i="5"/>
  <c r="K23" i="5"/>
  <c r="B23" i="5"/>
  <c r="B22" i="5"/>
  <c r="J22" i="5"/>
  <c r="O22" i="5"/>
  <c r="K22" i="5"/>
  <c r="J21" i="5"/>
  <c r="O21" i="5"/>
  <c r="K21" i="5"/>
  <c r="B21" i="5"/>
  <c r="J19" i="5"/>
  <c r="O19" i="5"/>
  <c r="K19" i="5"/>
  <c r="B19" i="5"/>
  <c r="B18" i="5"/>
  <c r="J18" i="5"/>
  <c r="O18" i="5"/>
  <c r="K18" i="5"/>
  <c r="J17" i="5"/>
  <c r="K17" i="5"/>
  <c r="B17" i="5"/>
  <c r="O17" i="5"/>
  <c r="H2" i="5"/>
  <c r="F2" i="5"/>
  <c r="J4" i="5"/>
  <c r="O4" i="5"/>
  <c r="K4" i="5"/>
  <c r="B4" i="5"/>
  <c r="O3" i="5"/>
  <c r="K3" i="5"/>
  <c r="J3" i="5"/>
  <c r="B3" i="5"/>
  <c r="O11" i="5"/>
  <c r="K11" i="5"/>
  <c r="B11" i="5"/>
  <c r="B10" i="5"/>
  <c r="K10" i="5"/>
  <c r="O10" i="5"/>
  <c r="B9" i="5"/>
  <c r="O9" i="5"/>
  <c r="K9" i="5"/>
  <c r="O8" i="5"/>
  <c r="K8" i="5"/>
  <c r="B8" i="5"/>
  <c r="B7" i="5"/>
  <c r="O7" i="5"/>
  <c r="K7" i="5"/>
  <c r="B6" i="5"/>
  <c r="O6" i="5"/>
  <c r="K6" i="5"/>
  <c r="B5" i="5"/>
  <c r="O5" i="5"/>
  <c r="K5" i="5"/>
  <c r="S9" i="8" l="1"/>
  <c r="J2" i="5"/>
  <c r="B2" i="5"/>
  <c r="O2" i="5"/>
  <c r="K2" i="5"/>
</calcChain>
</file>

<file path=xl/sharedStrings.xml><?xml version="1.0" encoding="utf-8"?>
<sst xmlns="http://schemas.openxmlformats.org/spreadsheetml/2006/main" count="1066" uniqueCount="964">
  <si>
    <t>JAAF ID</t>
  </si>
  <si>
    <t>国籍</t>
  </si>
  <si>
    <t>性別</t>
  </si>
  <si>
    <t>登録都道府県名</t>
  </si>
  <si>
    <t>団体ID</t>
  </si>
  <si>
    <t>団体名</t>
  </si>
  <si>
    <t>生年月日</t>
  </si>
  <si>
    <t>旧団体コード</t>
  </si>
  <si>
    <t>備考</t>
  </si>
  <si>
    <t>学年</t>
  </si>
  <si>
    <t>団体区分</t>
  </si>
  <si>
    <t>郵便番号</t>
  </si>
  <si>
    <t>E-mail配信希望</t>
  </si>
  <si>
    <t>勤務先名</t>
  </si>
  <si>
    <t>勤務先郵便番号</t>
  </si>
  <si>
    <t>男</t>
  </si>
  <si>
    <t>選手氏名</t>
    <rPh sb="0" eb="2">
      <t>センシュ</t>
    </rPh>
    <rPh sb="2" eb="4">
      <t>シメイ</t>
    </rPh>
    <phoneticPr fontId="1"/>
  </si>
  <si>
    <t>フリガナ</t>
    <phoneticPr fontId="1"/>
  </si>
  <si>
    <t>英字表記</t>
    <rPh sb="0" eb="2">
      <t>エイジ</t>
    </rPh>
    <rPh sb="2" eb="4">
      <t>ヒョウキ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</si>
  <si>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</si>
  <si>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</si>
  <si>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</si>
  <si>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JAAF ID</t>
    <phoneticPr fontId="1"/>
  </si>
  <si>
    <t>№</t>
    <phoneticPr fontId="1"/>
  </si>
  <si>
    <t>JAAF ID</t>
    <phoneticPr fontId="1"/>
  </si>
  <si>
    <t>選手氏名</t>
    <rPh sb="0" eb="2">
      <t>センシュ</t>
    </rPh>
    <rPh sb="2" eb="4">
      <t>シメイ</t>
    </rPh>
    <phoneticPr fontId="1"/>
  </si>
  <si>
    <t>ﾌﾘｶﾞﾅ</t>
    <phoneticPr fontId="1"/>
  </si>
  <si>
    <t>英字表記</t>
    <rPh sb="0" eb="2">
      <t>エイジ</t>
    </rPh>
    <rPh sb="2" eb="4">
      <t>ヒョウキ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</si>
  <si>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</si>
  <si>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</si>
  <si>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</si>
  <si>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</si>
  <si>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参加種目</t>
    <rPh sb="0" eb="2">
      <t>サンカ</t>
    </rPh>
    <rPh sb="2" eb="4">
      <t>シュモク</t>
    </rPh>
    <phoneticPr fontId="1"/>
  </si>
  <si>
    <t>参加資格</t>
    <rPh sb="0" eb="2">
      <t>サンカ</t>
    </rPh>
    <rPh sb="2" eb="4">
      <t>シカク</t>
    </rPh>
    <phoneticPr fontId="1"/>
  </si>
  <si>
    <t>種目</t>
    <rPh sb="0" eb="2">
      <t>シュモク</t>
    </rPh>
    <phoneticPr fontId="1"/>
  </si>
  <si>
    <t>記録</t>
    <rPh sb="0" eb="2">
      <t>キロク</t>
    </rPh>
    <phoneticPr fontId="1"/>
  </si>
  <si>
    <t>リレーメンバー選考レース(100m)</t>
    <rPh sb="7" eb="9">
      <t>センコウ</t>
    </rPh>
    <phoneticPr fontId="1"/>
  </si>
  <si>
    <t>部員
番号</t>
    <rPh sb="0" eb="2">
      <t>ブイン</t>
    </rPh>
    <rPh sb="3" eb="5">
      <t>バンゴウ</t>
    </rPh>
    <phoneticPr fontId="1"/>
  </si>
  <si>
    <t>責任者</t>
    <rPh sb="0" eb="3">
      <t>セキニンシャ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</si>
  <si>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</si>
  <si>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</si>
  <si>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※三段跳、ジャベリックスロー、円盤投は、参考記録を入力すること。</t>
    <phoneticPr fontId="1"/>
  </si>
  <si>
    <t>男子用</t>
    <rPh sb="0" eb="3">
      <t>ダンシヨウ</t>
    </rPh>
    <phoneticPr fontId="1"/>
  </si>
  <si>
    <t>女子用</t>
    <rPh sb="0" eb="2">
      <t>ジョシ</t>
    </rPh>
    <rPh sb="2" eb="3">
      <t>ヨウ</t>
    </rPh>
    <phoneticPr fontId="1"/>
  </si>
  <si>
    <t>№</t>
    <phoneticPr fontId="11"/>
  </si>
  <si>
    <t>区分</t>
    <rPh sb="0" eb="2">
      <t>クブン</t>
    </rPh>
    <phoneticPr fontId="11"/>
  </si>
  <si>
    <t>種目１</t>
    <rPh sb="0" eb="2">
      <t>シュモク</t>
    </rPh>
    <phoneticPr fontId="11"/>
  </si>
  <si>
    <t>種目２</t>
    <rPh sb="0" eb="2">
      <t>シュモク</t>
    </rPh>
    <phoneticPr fontId="11"/>
  </si>
  <si>
    <t>種目３</t>
    <rPh sb="0" eb="2">
      <t>シュモク</t>
    </rPh>
    <phoneticPr fontId="11"/>
  </si>
  <si>
    <t>種目４</t>
    <rPh sb="0" eb="2">
      <t>シュモク</t>
    </rPh>
    <phoneticPr fontId="11"/>
  </si>
  <si>
    <t>参加資格</t>
    <rPh sb="0" eb="2">
      <t>サンカ</t>
    </rPh>
    <rPh sb="2" eb="4">
      <t>シカク</t>
    </rPh>
    <phoneticPr fontId="11"/>
  </si>
  <si>
    <t>秋大附属</t>
    <rPh sb="0" eb="1">
      <t>アキ</t>
    </rPh>
    <rPh sb="1" eb="2">
      <t>ダイ</t>
    </rPh>
    <rPh sb="2" eb="4">
      <t>フゾク</t>
    </rPh>
    <phoneticPr fontId="11"/>
  </si>
  <si>
    <t>大館国際情報</t>
    <rPh sb="0" eb="2">
      <t>オオダテ</t>
    </rPh>
    <rPh sb="2" eb="4">
      <t>コクサイ</t>
    </rPh>
    <rPh sb="4" eb="6">
      <t>ジョウホウ</t>
    </rPh>
    <phoneticPr fontId="11"/>
  </si>
  <si>
    <t>花輪</t>
    <rPh sb="0" eb="2">
      <t>ハナワ</t>
    </rPh>
    <phoneticPr fontId="11"/>
  </si>
  <si>
    <t>大館第一</t>
    <rPh sb="0" eb="2">
      <t>オオダテ</t>
    </rPh>
    <rPh sb="2" eb="4">
      <t>ダイイチ</t>
    </rPh>
    <phoneticPr fontId="11"/>
  </si>
  <si>
    <t>能代第一</t>
    <rPh sb="0" eb="2">
      <t>ノシロ</t>
    </rPh>
    <rPh sb="2" eb="4">
      <t>ダイイチ</t>
    </rPh>
    <phoneticPr fontId="11"/>
  </si>
  <si>
    <t>藤里</t>
    <rPh sb="0" eb="2">
      <t>フジサト</t>
    </rPh>
    <phoneticPr fontId="11"/>
  </si>
  <si>
    <t>秋田東</t>
    <rPh sb="0" eb="2">
      <t>アキタ</t>
    </rPh>
    <rPh sb="2" eb="3">
      <t>ヒガシ</t>
    </rPh>
    <phoneticPr fontId="11"/>
  </si>
  <si>
    <t>男鹿南</t>
    <rPh sb="0" eb="2">
      <t>オガ</t>
    </rPh>
    <rPh sb="2" eb="3">
      <t>ミナミ</t>
    </rPh>
    <phoneticPr fontId="11"/>
  </si>
  <si>
    <t>天王</t>
    <rPh sb="0" eb="2">
      <t>テンノウ</t>
    </rPh>
    <phoneticPr fontId="11"/>
  </si>
  <si>
    <t>本荘北</t>
    <rPh sb="0" eb="2">
      <t>ホンジョウ</t>
    </rPh>
    <rPh sb="2" eb="3">
      <t>キタ</t>
    </rPh>
    <phoneticPr fontId="11"/>
  </si>
  <si>
    <t>大曲</t>
    <rPh sb="0" eb="2">
      <t>オオマガリ</t>
    </rPh>
    <phoneticPr fontId="11"/>
  </si>
  <si>
    <t>横手南</t>
    <rPh sb="0" eb="2">
      <t>ヨコテ</t>
    </rPh>
    <rPh sb="2" eb="3">
      <t>ミナミ</t>
    </rPh>
    <phoneticPr fontId="11"/>
  </si>
  <si>
    <t>湯沢北</t>
    <rPh sb="0" eb="2">
      <t>ユザワ</t>
    </rPh>
    <rPh sb="2" eb="3">
      <t>キタ</t>
    </rPh>
    <phoneticPr fontId="11"/>
  </si>
  <si>
    <t>聖霊</t>
    <rPh sb="0" eb="2">
      <t>セイレイ</t>
    </rPh>
    <phoneticPr fontId="11"/>
  </si>
  <si>
    <t>秋田聴</t>
    <rPh sb="0" eb="2">
      <t>アキタ</t>
    </rPh>
    <rPh sb="2" eb="3">
      <t>チョウ</t>
    </rPh>
    <phoneticPr fontId="11"/>
  </si>
  <si>
    <t>国立</t>
    <rPh sb="0" eb="2">
      <t>コクリツ</t>
    </rPh>
    <phoneticPr fontId="11"/>
  </si>
  <si>
    <t>150m</t>
    <phoneticPr fontId="11"/>
  </si>
  <si>
    <t>100m</t>
    <phoneticPr fontId="11"/>
  </si>
  <si>
    <t>参加希望</t>
    <rPh sb="0" eb="2">
      <t>サンカ</t>
    </rPh>
    <rPh sb="2" eb="4">
      <t>キボウ</t>
    </rPh>
    <phoneticPr fontId="11"/>
  </si>
  <si>
    <t>十和田</t>
    <rPh sb="0" eb="3">
      <t>トワダ</t>
    </rPh>
    <phoneticPr fontId="11"/>
  </si>
  <si>
    <t>北陽</t>
    <rPh sb="0" eb="1">
      <t>キタ</t>
    </rPh>
    <phoneticPr fontId="11"/>
  </si>
  <si>
    <t>能代第二</t>
    <rPh sb="0" eb="2">
      <t>ノシロ</t>
    </rPh>
    <rPh sb="2" eb="4">
      <t>ダイニ</t>
    </rPh>
    <phoneticPr fontId="11"/>
  </si>
  <si>
    <t>琴丘</t>
    <rPh sb="0" eb="2">
      <t>コトオカ</t>
    </rPh>
    <phoneticPr fontId="11"/>
  </si>
  <si>
    <t>秋田南</t>
    <rPh sb="0" eb="2">
      <t>アキタ</t>
    </rPh>
    <rPh sb="2" eb="3">
      <t>ミナミ</t>
    </rPh>
    <phoneticPr fontId="11"/>
  </si>
  <si>
    <t>男鹿北</t>
    <rPh sb="0" eb="2">
      <t>オガ</t>
    </rPh>
    <rPh sb="2" eb="3">
      <t>キタ</t>
    </rPh>
    <phoneticPr fontId="11"/>
  </si>
  <si>
    <t>天王南</t>
    <rPh sb="0" eb="2">
      <t>テンノウ</t>
    </rPh>
    <rPh sb="2" eb="3">
      <t>ミナミ</t>
    </rPh>
    <phoneticPr fontId="11"/>
  </si>
  <si>
    <t>本荘南</t>
    <rPh sb="0" eb="2">
      <t>ホンジョウ</t>
    </rPh>
    <rPh sb="2" eb="3">
      <t>ミナミ</t>
    </rPh>
    <phoneticPr fontId="11"/>
  </si>
  <si>
    <t>大曲西</t>
    <rPh sb="0" eb="2">
      <t>オオマガリ</t>
    </rPh>
    <rPh sb="2" eb="3">
      <t>ニシ</t>
    </rPh>
    <phoneticPr fontId="11"/>
  </si>
  <si>
    <t>横手北</t>
    <rPh sb="0" eb="2">
      <t>ヨコテ</t>
    </rPh>
    <rPh sb="2" eb="3">
      <t>キタ</t>
    </rPh>
    <phoneticPr fontId="11"/>
  </si>
  <si>
    <t>山田</t>
    <rPh sb="0" eb="2">
      <t>ヤマダ</t>
    </rPh>
    <phoneticPr fontId="11"/>
  </si>
  <si>
    <t>県立</t>
    <rPh sb="0" eb="2">
      <t>ケンリツ</t>
    </rPh>
    <phoneticPr fontId="11"/>
  </si>
  <si>
    <t>1000m</t>
    <phoneticPr fontId="11"/>
  </si>
  <si>
    <t>200m</t>
    <phoneticPr fontId="11"/>
  </si>
  <si>
    <t>県中総体</t>
    <rPh sb="0" eb="2">
      <t>ケンチュウ</t>
    </rPh>
    <rPh sb="2" eb="4">
      <t>ソウタイ</t>
    </rPh>
    <phoneticPr fontId="11"/>
  </si>
  <si>
    <t>横手清陵学院</t>
    <rPh sb="0" eb="2">
      <t>ヨコテ</t>
    </rPh>
    <rPh sb="2" eb="4">
      <t>セイリョウ</t>
    </rPh>
    <rPh sb="4" eb="6">
      <t>ガクイン</t>
    </rPh>
    <phoneticPr fontId="11"/>
  </si>
  <si>
    <t>尾去沢</t>
    <rPh sb="0" eb="1">
      <t>オ</t>
    </rPh>
    <rPh sb="1" eb="2">
      <t>サ</t>
    </rPh>
    <rPh sb="2" eb="3">
      <t>サワ</t>
    </rPh>
    <phoneticPr fontId="11"/>
  </si>
  <si>
    <t>下川沿</t>
    <rPh sb="0" eb="3">
      <t>シモカワゾイ</t>
    </rPh>
    <phoneticPr fontId="11"/>
  </si>
  <si>
    <t>能代東</t>
    <rPh sb="0" eb="3">
      <t>ノシロヒガシ</t>
    </rPh>
    <phoneticPr fontId="11"/>
  </si>
  <si>
    <t>山本</t>
    <rPh sb="0" eb="2">
      <t>ヤマモト</t>
    </rPh>
    <phoneticPr fontId="11"/>
  </si>
  <si>
    <t>山王</t>
    <rPh sb="0" eb="2">
      <t>サンノウ</t>
    </rPh>
    <phoneticPr fontId="11"/>
  </si>
  <si>
    <t>男鹿東</t>
    <rPh sb="0" eb="2">
      <t>オガ</t>
    </rPh>
    <rPh sb="2" eb="3">
      <t>ヒガシ</t>
    </rPh>
    <phoneticPr fontId="11"/>
  </si>
  <si>
    <t>羽城</t>
    <rPh sb="0" eb="1">
      <t>ウ</t>
    </rPh>
    <rPh sb="1" eb="2">
      <t>ジョウ</t>
    </rPh>
    <phoneticPr fontId="11"/>
  </si>
  <si>
    <t>本荘東</t>
    <rPh sb="0" eb="2">
      <t>ホンジョウ</t>
    </rPh>
    <rPh sb="2" eb="3">
      <t>ヒガシ</t>
    </rPh>
    <phoneticPr fontId="11"/>
  </si>
  <si>
    <t>大曲南</t>
    <rPh sb="0" eb="2">
      <t>オオマガリ</t>
    </rPh>
    <rPh sb="2" eb="3">
      <t>ミナミ</t>
    </rPh>
    <phoneticPr fontId="11"/>
  </si>
  <si>
    <t>増田</t>
    <rPh sb="0" eb="2">
      <t>マスダ</t>
    </rPh>
    <phoneticPr fontId="11"/>
  </si>
  <si>
    <t>湯沢南</t>
    <rPh sb="0" eb="2">
      <t>ユザワ</t>
    </rPh>
    <rPh sb="2" eb="3">
      <t>ミナミ</t>
    </rPh>
    <phoneticPr fontId="11"/>
  </si>
  <si>
    <t>鹿角</t>
    <rPh sb="0" eb="2">
      <t>カヅノ</t>
    </rPh>
    <phoneticPr fontId="11"/>
  </si>
  <si>
    <t>110mH</t>
    <phoneticPr fontId="11"/>
  </si>
  <si>
    <t>100mH</t>
    <phoneticPr fontId="11"/>
  </si>
  <si>
    <t>400m</t>
    <phoneticPr fontId="11"/>
  </si>
  <si>
    <t>通信大会</t>
    <rPh sb="0" eb="2">
      <t>ツウシン</t>
    </rPh>
    <rPh sb="2" eb="4">
      <t>タイカイ</t>
    </rPh>
    <phoneticPr fontId="11"/>
  </si>
  <si>
    <t>八幡平</t>
    <rPh sb="0" eb="3">
      <t>ハチマンタイ</t>
    </rPh>
    <phoneticPr fontId="11"/>
  </si>
  <si>
    <t>大館南</t>
    <rPh sb="0" eb="3">
      <t>オオダテミナミ</t>
    </rPh>
    <phoneticPr fontId="11"/>
  </si>
  <si>
    <t>東雲</t>
    <rPh sb="0" eb="2">
      <t>シノノメ</t>
    </rPh>
    <phoneticPr fontId="11"/>
  </si>
  <si>
    <t>八竜</t>
    <rPh sb="0" eb="2">
      <t>ハチリュウ</t>
    </rPh>
    <phoneticPr fontId="11"/>
  </si>
  <si>
    <t>土崎</t>
    <rPh sb="0" eb="2">
      <t>ツチザキ</t>
    </rPh>
    <phoneticPr fontId="11"/>
  </si>
  <si>
    <t>潟西</t>
    <rPh sb="0" eb="2">
      <t>カタニシ</t>
    </rPh>
    <phoneticPr fontId="11"/>
  </si>
  <si>
    <t>五城目第一</t>
    <rPh sb="0" eb="3">
      <t>ゴジョウメ</t>
    </rPh>
    <rPh sb="3" eb="5">
      <t>ダイイチ</t>
    </rPh>
    <phoneticPr fontId="11"/>
  </si>
  <si>
    <t>矢島</t>
    <rPh sb="0" eb="2">
      <t>ヤシマ</t>
    </rPh>
    <phoneticPr fontId="11"/>
  </si>
  <si>
    <t>平和</t>
    <rPh sb="0" eb="2">
      <t>ヘイワ</t>
    </rPh>
    <phoneticPr fontId="11"/>
  </si>
  <si>
    <t>平鹿</t>
    <rPh sb="0" eb="2">
      <t>ヒラカ</t>
    </rPh>
    <phoneticPr fontId="11"/>
  </si>
  <si>
    <t>稲川</t>
    <rPh sb="0" eb="2">
      <t>イナカワ</t>
    </rPh>
    <phoneticPr fontId="11"/>
  </si>
  <si>
    <t>大館北秋</t>
    <phoneticPr fontId="11"/>
  </si>
  <si>
    <t>三段跳</t>
    <rPh sb="0" eb="3">
      <t>サンダント</t>
    </rPh>
    <phoneticPr fontId="11"/>
  </si>
  <si>
    <t>棒高跳</t>
    <rPh sb="0" eb="3">
      <t>ボウタカト</t>
    </rPh>
    <phoneticPr fontId="11"/>
  </si>
  <si>
    <t>800m</t>
    <phoneticPr fontId="11"/>
  </si>
  <si>
    <t>小坂</t>
    <rPh sb="0" eb="2">
      <t>コサカ</t>
    </rPh>
    <phoneticPr fontId="11"/>
  </si>
  <si>
    <t>成章</t>
    <rPh sb="0" eb="2">
      <t>セイショウ</t>
    </rPh>
    <phoneticPr fontId="11"/>
  </si>
  <si>
    <t>能代南</t>
    <rPh sb="0" eb="2">
      <t>ノシロ</t>
    </rPh>
    <rPh sb="2" eb="3">
      <t>ミナミ</t>
    </rPh>
    <phoneticPr fontId="11"/>
  </si>
  <si>
    <t>八峰</t>
    <rPh sb="0" eb="2">
      <t>ハッポウ</t>
    </rPh>
    <phoneticPr fontId="11"/>
  </si>
  <si>
    <t>秋田西</t>
    <rPh sb="0" eb="2">
      <t>アキタ</t>
    </rPh>
    <rPh sb="2" eb="3">
      <t>ニシ</t>
    </rPh>
    <phoneticPr fontId="11"/>
  </si>
  <si>
    <t>八郎潟</t>
    <rPh sb="0" eb="3">
      <t>ハチロウガタ</t>
    </rPh>
    <phoneticPr fontId="11"/>
  </si>
  <si>
    <t>岩城</t>
    <rPh sb="0" eb="2">
      <t>イワキ</t>
    </rPh>
    <phoneticPr fontId="11"/>
  </si>
  <si>
    <t>西仙北</t>
    <rPh sb="0" eb="3">
      <t>ニシセンボク</t>
    </rPh>
    <phoneticPr fontId="11"/>
  </si>
  <si>
    <t>横手明峰</t>
    <rPh sb="0" eb="2">
      <t>ヨコテ</t>
    </rPh>
    <rPh sb="2" eb="4">
      <t>メイホウ</t>
    </rPh>
    <phoneticPr fontId="11"/>
  </si>
  <si>
    <t>雄勝</t>
    <rPh sb="0" eb="2">
      <t>オガチ</t>
    </rPh>
    <phoneticPr fontId="11"/>
  </si>
  <si>
    <t>ｼﾞｬﾍﾞﾘｯｸｽﾛｰ</t>
    <phoneticPr fontId="11"/>
  </si>
  <si>
    <t>1500m</t>
    <phoneticPr fontId="11"/>
  </si>
  <si>
    <t>大館東</t>
    <rPh sb="0" eb="3">
      <t>オオダテヒガシ</t>
    </rPh>
    <phoneticPr fontId="11"/>
  </si>
  <si>
    <t>二ツ井</t>
    <rPh sb="0" eb="1">
      <t>ニ</t>
    </rPh>
    <rPh sb="2" eb="3">
      <t>イ</t>
    </rPh>
    <phoneticPr fontId="11"/>
  </si>
  <si>
    <t>太平</t>
    <rPh sb="0" eb="2">
      <t>タイヘイ</t>
    </rPh>
    <phoneticPr fontId="11"/>
  </si>
  <si>
    <t>井川義務</t>
    <rPh sb="0" eb="2">
      <t>イカワ</t>
    </rPh>
    <rPh sb="2" eb="4">
      <t>ギム</t>
    </rPh>
    <phoneticPr fontId="11"/>
  </si>
  <si>
    <t>由利</t>
    <rPh sb="0" eb="2">
      <t>ユリ</t>
    </rPh>
    <phoneticPr fontId="11"/>
  </si>
  <si>
    <t>中仙</t>
    <rPh sb="0" eb="2">
      <t>ナカセン</t>
    </rPh>
    <phoneticPr fontId="11"/>
  </si>
  <si>
    <t>十文字</t>
    <rPh sb="0" eb="3">
      <t>ジュウモンジ</t>
    </rPh>
    <phoneticPr fontId="11"/>
  </si>
  <si>
    <t>皆瀬</t>
    <rPh sb="0" eb="2">
      <t>ミナセ</t>
    </rPh>
    <phoneticPr fontId="11"/>
  </si>
  <si>
    <t>円盤投</t>
    <rPh sb="0" eb="3">
      <t>エンバンナ</t>
    </rPh>
    <phoneticPr fontId="11"/>
  </si>
  <si>
    <t>3000m</t>
    <phoneticPr fontId="11"/>
  </si>
  <si>
    <t>比内</t>
    <rPh sb="0" eb="2">
      <t>ヒナイ</t>
    </rPh>
    <phoneticPr fontId="11"/>
  </si>
  <si>
    <t>外旭川</t>
    <rPh sb="0" eb="1">
      <t>ソト</t>
    </rPh>
    <rPh sb="1" eb="3">
      <t>アサヒカワ</t>
    </rPh>
    <phoneticPr fontId="11"/>
  </si>
  <si>
    <t>大潟</t>
    <rPh sb="0" eb="2">
      <t>オオガタ</t>
    </rPh>
    <phoneticPr fontId="11"/>
  </si>
  <si>
    <t>西目</t>
    <rPh sb="0" eb="2">
      <t>ニシメ</t>
    </rPh>
    <phoneticPr fontId="11"/>
  </si>
  <si>
    <t>協和</t>
    <rPh sb="0" eb="2">
      <t>キョウワ</t>
    </rPh>
    <phoneticPr fontId="11"/>
  </si>
  <si>
    <t>羽後</t>
    <rPh sb="0" eb="2">
      <t>ウゴ</t>
    </rPh>
    <phoneticPr fontId="11"/>
  </si>
  <si>
    <t>秋田</t>
    <rPh sb="0" eb="2">
      <t>アキタ</t>
    </rPh>
    <phoneticPr fontId="11"/>
  </si>
  <si>
    <t>田代</t>
    <rPh sb="0" eb="2">
      <t>タシロ</t>
    </rPh>
    <phoneticPr fontId="11"/>
  </si>
  <si>
    <t>秋田北</t>
    <rPh sb="0" eb="2">
      <t>アキタ</t>
    </rPh>
    <rPh sb="2" eb="3">
      <t>キタ</t>
    </rPh>
    <phoneticPr fontId="11"/>
  </si>
  <si>
    <t>鳥海</t>
    <rPh sb="0" eb="2">
      <t>チョウカイ</t>
    </rPh>
    <phoneticPr fontId="11"/>
  </si>
  <si>
    <t>南外</t>
    <rPh sb="0" eb="2">
      <t>ナンガイ</t>
    </rPh>
    <phoneticPr fontId="11"/>
  </si>
  <si>
    <t>東成瀬</t>
    <rPh sb="0" eb="3">
      <t>ヒガシナルセ</t>
    </rPh>
    <phoneticPr fontId="11"/>
  </si>
  <si>
    <t>鷹巣</t>
    <rPh sb="0" eb="2">
      <t>タカノス</t>
    </rPh>
    <phoneticPr fontId="11"/>
  </si>
  <si>
    <t>豊岩</t>
    <rPh sb="0" eb="1">
      <t>トヨ</t>
    </rPh>
    <rPh sb="1" eb="2">
      <t>イワ</t>
    </rPh>
    <phoneticPr fontId="11"/>
  </si>
  <si>
    <t>東由利</t>
    <rPh sb="0" eb="3">
      <t>ヒガシユリ</t>
    </rPh>
    <phoneticPr fontId="11"/>
  </si>
  <si>
    <t>仙北</t>
    <rPh sb="0" eb="2">
      <t>センボク</t>
    </rPh>
    <phoneticPr fontId="11"/>
  </si>
  <si>
    <t>森吉</t>
    <rPh sb="0" eb="2">
      <t>モリヨシ</t>
    </rPh>
    <phoneticPr fontId="11"/>
  </si>
  <si>
    <t>城南</t>
    <rPh sb="0" eb="2">
      <t>ジョウナン</t>
    </rPh>
    <phoneticPr fontId="11"/>
  </si>
  <si>
    <t>大内</t>
    <rPh sb="0" eb="2">
      <t>オオウチ</t>
    </rPh>
    <phoneticPr fontId="11"/>
  </si>
  <si>
    <t>太田</t>
    <rPh sb="0" eb="2">
      <t>オオタ</t>
    </rPh>
    <phoneticPr fontId="11"/>
  </si>
  <si>
    <t>阿仁</t>
    <rPh sb="0" eb="2">
      <t>アニ</t>
    </rPh>
    <phoneticPr fontId="11"/>
  </si>
  <si>
    <t>下北手</t>
    <rPh sb="0" eb="1">
      <t>シモ</t>
    </rPh>
    <rPh sb="1" eb="2">
      <t>キタ</t>
    </rPh>
    <rPh sb="2" eb="3">
      <t>テ</t>
    </rPh>
    <phoneticPr fontId="11"/>
  </si>
  <si>
    <t>仁賀保</t>
    <rPh sb="0" eb="3">
      <t>ニカホ</t>
    </rPh>
    <phoneticPr fontId="11"/>
  </si>
  <si>
    <t>角館</t>
    <rPh sb="0" eb="2">
      <t>カクノダテ</t>
    </rPh>
    <phoneticPr fontId="11"/>
  </si>
  <si>
    <t>大曲仙北</t>
    <rPh sb="0" eb="2">
      <t>オオマガリ</t>
    </rPh>
    <rPh sb="2" eb="4">
      <t>センボク</t>
    </rPh>
    <phoneticPr fontId="11"/>
  </si>
  <si>
    <t>合川</t>
    <rPh sb="0" eb="2">
      <t>アイカワ</t>
    </rPh>
    <phoneticPr fontId="11"/>
  </si>
  <si>
    <t>下浜</t>
    <rPh sb="0" eb="2">
      <t>シモハマ</t>
    </rPh>
    <phoneticPr fontId="11"/>
  </si>
  <si>
    <t>金浦</t>
    <rPh sb="0" eb="2">
      <t>コノウラ</t>
    </rPh>
    <phoneticPr fontId="11"/>
  </si>
  <si>
    <t>生保内</t>
    <rPh sb="0" eb="2">
      <t>セイホ</t>
    </rPh>
    <rPh sb="2" eb="3">
      <t>ナイ</t>
    </rPh>
    <phoneticPr fontId="11"/>
  </si>
  <si>
    <t>横手平鹿</t>
    <rPh sb="0" eb="2">
      <t>ヨコテ</t>
    </rPh>
    <rPh sb="2" eb="4">
      <t>ヒラカ</t>
    </rPh>
    <phoneticPr fontId="11"/>
  </si>
  <si>
    <t>上小阿仁</t>
    <rPh sb="0" eb="4">
      <t>カミコアニ</t>
    </rPh>
    <phoneticPr fontId="11"/>
  </si>
  <si>
    <t>城東</t>
    <rPh sb="0" eb="2">
      <t>ジョウトウ</t>
    </rPh>
    <phoneticPr fontId="11"/>
  </si>
  <si>
    <t>象潟</t>
    <rPh sb="0" eb="2">
      <t>キサカタ</t>
    </rPh>
    <phoneticPr fontId="11"/>
  </si>
  <si>
    <t>神代</t>
    <rPh sb="0" eb="2">
      <t>ジンダイ</t>
    </rPh>
    <phoneticPr fontId="11"/>
  </si>
  <si>
    <t>湯沢雄勝</t>
    <rPh sb="0" eb="2">
      <t>ユザワ</t>
    </rPh>
    <rPh sb="2" eb="4">
      <t>オガチ</t>
    </rPh>
    <phoneticPr fontId="11"/>
  </si>
  <si>
    <t>泉</t>
    <rPh sb="0" eb="1">
      <t>イズミ</t>
    </rPh>
    <phoneticPr fontId="11"/>
  </si>
  <si>
    <t>西明寺</t>
    <rPh sb="0" eb="3">
      <t>サイミョウジ</t>
    </rPh>
    <phoneticPr fontId="11"/>
  </si>
  <si>
    <t>私立</t>
    <rPh sb="0" eb="2">
      <t>ワタクシリツ</t>
    </rPh>
    <phoneticPr fontId="11"/>
  </si>
  <si>
    <t>将軍野</t>
    <rPh sb="0" eb="2">
      <t>ショウグン</t>
    </rPh>
    <rPh sb="2" eb="3">
      <t>ノ</t>
    </rPh>
    <phoneticPr fontId="11"/>
  </si>
  <si>
    <t>桧木内</t>
    <rPh sb="0" eb="1">
      <t>ヒノキ</t>
    </rPh>
    <rPh sb="1" eb="2">
      <t>キ</t>
    </rPh>
    <rPh sb="2" eb="3">
      <t>ナイ</t>
    </rPh>
    <phoneticPr fontId="11"/>
  </si>
  <si>
    <t>県立支援</t>
    <rPh sb="0" eb="2">
      <t>ケンリツ</t>
    </rPh>
    <rPh sb="2" eb="4">
      <t>シエン</t>
    </rPh>
    <phoneticPr fontId="11"/>
  </si>
  <si>
    <t>御野場</t>
    <rPh sb="0" eb="1">
      <t>オ</t>
    </rPh>
    <rPh sb="1" eb="2">
      <t>ノ</t>
    </rPh>
    <rPh sb="2" eb="3">
      <t>バ</t>
    </rPh>
    <phoneticPr fontId="11"/>
  </si>
  <si>
    <t>美郷</t>
    <rPh sb="0" eb="2">
      <t>ミサト</t>
    </rPh>
    <phoneticPr fontId="11"/>
  </si>
  <si>
    <t>勝平</t>
    <rPh sb="0" eb="1">
      <t>カツ</t>
    </rPh>
    <rPh sb="1" eb="2">
      <t>ヒラ</t>
    </rPh>
    <phoneticPr fontId="11"/>
  </si>
  <si>
    <t>勝平千秋</t>
    <rPh sb="0" eb="2">
      <t>カツヒラ</t>
    </rPh>
    <rPh sb="2" eb="4">
      <t>センシュウ</t>
    </rPh>
    <phoneticPr fontId="11"/>
  </si>
  <si>
    <t>飯島</t>
    <rPh sb="0" eb="2">
      <t>イイジマ</t>
    </rPh>
    <phoneticPr fontId="11"/>
  </si>
  <si>
    <t>桜</t>
    <rPh sb="0" eb="1">
      <t>サクラ</t>
    </rPh>
    <phoneticPr fontId="11"/>
  </si>
  <si>
    <t>御所野学院</t>
    <rPh sb="0" eb="2">
      <t>ゴショ</t>
    </rPh>
    <rPh sb="2" eb="3">
      <t>ノ</t>
    </rPh>
    <rPh sb="3" eb="5">
      <t>ガクイン</t>
    </rPh>
    <phoneticPr fontId="11"/>
  </si>
  <si>
    <t>岩見三内</t>
    <rPh sb="0" eb="2">
      <t>イワミ</t>
    </rPh>
    <rPh sb="2" eb="4">
      <t>サンナイ</t>
    </rPh>
    <phoneticPr fontId="11"/>
  </si>
  <si>
    <t>河辺</t>
    <rPh sb="0" eb="2">
      <t>カワベ</t>
    </rPh>
    <phoneticPr fontId="11"/>
  </si>
  <si>
    <t>雄和</t>
    <rPh sb="0" eb="2">
      <t>ユウワ</t>
    </rPh>
    <phoneticPr fontId="11"/>
  </si>
  <si>
    <t>↓　点検用（県教委ｈｐよりデータコピー）</t>
    <rPh sb="2" eb="5">
      <t>テンケンヨウ</t>
    </rPh>
    <rPh sb="6" eb="7">
      <t>ケン</t>
    </rPh>
    <rPh sb="7" eb="9">
      <t>キョウイ</t>
    </rPh>
    <phoneticPr fontId="11"/>
  </si>
  <si>
    <t>区分</t>
    <rPh sb="0" eb="2">
      <t>クワ</t>
    </rPh>
    <phoneticPr fontId="11"/>
  </si>
  <si>
    <t>学校名(略称)</t>
    <rPh sb="0" eb="3">
      <t>ガッコウメイ</t>
    </rPh>
    <rPh sb="4" eb="6">
      <t>リャクショウ</t>
    </rPh>
    <phoneticPr fontId="11"/>
  </si>
  <si>
    <t>学校
コード</t>
    <rPh sb="0" eb="2">
      <t>ガッコウ</t>
    </rPh>
    <phoneticPr fontId="11"/>
  </si>
  <si>
    <t>学校名(正式名称)</t>
    <rPh sb="0" eb="3">
      <t>ガッコウメイ</t>
    </rPh>
    <rPh sb="4" eb="6">
      <t>セイシキ</t>
    </rPh>
    <rPh sb="6" eb="8">
      <t>メイショウ</t>
    </rPh>
    <phoneticPr fontId="11"/>
  </si>
  <si>
    <t>学　校　名</t>
  </si>
  <si>
    <t>住　　　　　　　　所</t>
  </si>
  <si>
    <t>電話番号</t>
  </si>
  <si>
    <t>ＦＡＸ番号</t>
  </si>
  <si>
    <t>秋田大学教育文化学部附属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phoneticPr fontId="11"/>
  </si>
  <si>
    <t>秋田大学教育文化学部附属中学校（あきただいがくきょういくぶんかがくぶふぞく）</t>
    <rPh sb="0" eb="2">
      <t>アキタ</t>
    </rPh>
    <phoneticPr fontId="11"/>
  </si>
  <si>
    <t>010-0904</t>
  </si>
  <si>
    <t>秋田市保戸野原の町7-75</t>
  </si>
  <si>
    <t>018-862-3350</t>
  </si>
  <si>
    <t>018-863-2507</t>
  </si>
  <si>
    <t>秋田県立大館国際情報学院</t>
    <rPh sb="0" eb="2">
      <t>アキタ</t>
    </rPh>
    <rPh sb="2" eb="4">
      <t>ケンリツ</t>
    </rPh>
    <rPh sb="4" eb="6">
      <t>オオダテ</t>
    </rPh>
    <rPh sb="6" eb="8">
      <t>コクサイ</t>
    </rPh>
    <rPh sb="8" eb="10">
      <t>ジョウホウ</t>
    </rPh>
    <rPh sb="10" eb="12">
      <t>ガクイン</t>
    </rPh>
    <phoneticPr fontId="11"/>
  </si>
  <si>
    <t>大館国際情報学院中学校（おおだてこくさいじょうほうがくいん）</t>
    <rPh sb="0" eb="2">
      <t>オオダテ</t>
    </rPh>
    <rPh sb="2" eb="4">
      <t>コクサイ</t>
    </rPh>
    <rPh sb="4" eb="6">
      <t>ジョウホウ</t>
    </rPh>
    <rPh sb="6" eb="8">
      <t>ガクイン</t>
    </rPh>
    <rPh sb="8" eb="11">
      <t>チュウガッコウ</t>
    </rPh>
    <phoneticPr fontId="16"/>
  </si>
  <si>
    <t>017-0052</t>
  </si>
  <si>
    <t>大館市松木字大上25-1</t>
    <rPh sb="0" eb="3">
      <t>オオダテシ</t>
    </rPh>
    <rPh sb="3" eb="5">
      <t>マツキ</t>
    </rPh>
    <rPh sb="5" eb="6">
      <t>アザ</t>
    </rPh>
    <rPh sb="6" eb="8">
      <t>オオウエ</t>
    </rPh>
    <phoneticPr fontId="16"/>
  </si>
  <si>
    <t>0186-50-6090</t>
  </si>
  <si>
    <t>0186-50-6091</t>
  </si>
  <si>
    <t>秋田南高等学校中等部</t>
    <phoneticPr fontId="11"/>
  </si>
  <si>
    <t>秋田南高等学校中等部（あきたみなみこうとうがっこうちゅうとうぶ）</t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11"/>
  </si>
  <si>
    <t>010-1437</t>
  </si>
  <si>
    <t>秋田市仁井田緑町4-1</t>
    <rPh sb="0" eb="3">
      <t>アキタシ</t>
    </rPh>
    <rPh sb="3" eb="6">
      <t>ニイダ</t>
    </rPh>
    <rPh sb="6" eb="8">
      <t>ミドリマチ</t>
    </rPh>
    <phoneticPr fontId="11"/>
  </si>
  <si>
    <t>018-833-7431</t>
  </si>
  <si>
    <t>018-833-7432</t>
  </si>
  <si>
    <t>秋田県立横手清陵学院</t>
    <rPh sb="0" eb="2">
      <t>アキタ</t>
    </rPh>
    <rPh sb="2" eb="4">
      <t>ケンリツ</t>
    </rPh>
    <rPh sb="4" eb="6">
      <t>ヨコテ</t>
    </rPh>
    <rPh sb="6" eb="8">
      <t>セイリョウ</t>
    </rPh>
    <rPh sb="8" eb="10">
      <t>ガクイン</t>
    </rPh>
    <phoneticPr fontId="11"/>
  </si>
  <si>
    <t>横手清陵学院中学校（よこてせいりょうがくいん）</t>
    <rPh sb="0" eb="2">
      <t>ヨコテ</t>
    </rPh>
    <rPh sb="2" eb="4">
      <t>セイリョウ</t>
    </rPh>
    <rPh sb="4" eb="6">
      <t>ガクイン</t>
    </rPh>
    <rPh sb="6" eb="9">
      <t>チュウガッコウ</t>
    </rPh>
    <phoneticPr fontId="11"/>
  </si>
  <si>
    <t>013-0041</t>
  </si>
  <si>
    <t>横手市大沢字前田147-1</t>
    <rPh sb="0" eb="3">
      <t>ヨコテシ</t>
    </rPh>
    <rPh sb="3" eb="5">
      <t>オオサワ</t>
    </rPh>
    <rPh sb="5" eb="6">
      <t>アザ</t>
    </rPh>
    <rPh sb="6" eb="8">
      <t>マエダ</t>
    </rPh>
    <phoneticPr fontId="11"/>
  </si>
  <si>
    <t>0182-35-4033</t>
  </si>
  <si>
    <t>0182-35-4034</t>
  </si>
  <si>
    <t>鹿角市立花輪</t>
    <rPh sb="0" eb="2">
      <t>カヅノ</t>
    </rPh>
    <rPh sb="2" eb="4">
      <t>シリツ</t>
    </rPh>
    <rPh sb="4" eb="6">
      <t>ハナワ</t>
    </rPh>
    <phoneticPr fontId="11"/>
  </si>
  <si>
    <t>花輪中学校（はなわ）</t>
  </si>
  <si>
    <t>018-5201</t>
  </si>
  <si>
    <t>鹿角市花輪字陳場125</t>
  </si>
  <si>
    <t>0186-23-2257</t>
  </si>
  <si>
    <t>0186-23-2260</t>
  </si>
  <si>
    <t>鹿角市立十和田</t>
    <rPh sb="0" eb="2">
      <t>カヅノ</t>
    </rPh>
    <rPh sb="2" eb="4">
      <t>シリツ</t>
    </rPh>
    <rPh sb="4" eb="7">
      <t>トワダ</t>
    </rPh>
    <phoneticPr fontId="11"/>
  </si>
  <si>
    <t>十和田中学校（とわだ）</t>
  </si>
  <si>
    <t>018-5334</t>
  </si>
  <si>
    <t>鹿角市十和田毛馬内字上土ヶ久保22-1</t>
  </si>
  <si>
    <t>0186-35-2164</t>
  </si>
  <si>
    <t>0186-35-2165</t>
  </si>
  <si>
    <t>鹿角市立尾去沢</t>
    <rPh sb="0" eb="2">
      <t>カヅノ</t>
    </rPh>
    <rPh sb="2" eb="4">
      <t>シリツ</t>
    </rPh>
    <rPh sb="4" eb="7">
      <t>オサリザワ</t>
    </rPh>
    <phoneticPr fontId="11"/>
  </si>
  <si>
    <t>尾去沢中学校（おさりざわ）</t>
  </si>
  <si>
    <t>018-5202</t>
  </si>
  <si>
    <t>鹿角市尾去沢字上山239-1</t>
  </si>
  <si>
    <t>0186-23-2270</t>
  </si>
  <si>
    <t>0186-23-2269</t>
  </si>
  <si>
    <t>鹿角市立八幡平</t>
    <rPh sb="0" eb="2">
      <t>カヅノ</t>
    </rPh>
    <rPh sb="2" eb="4">
      <t>シリツ</t>
    </rPh>
    <rPh sb="4" eb="7">
      <t>ハチマンタイ</t>
    </rPh>
    <phoneticPr fontId="11"/>
  </si>
  <si>
    <t>八幡平中学校（はちまんたい）</t>
  </si>
  <si>
    <t>018-5141</t>
  </si>
  <si>
    <t>鹿角市八幡平字諸田4-1</t>
  </si>
  <si>
    <t>0186-32-2226</t>
  </si>
  <si>
    <t>0186-32-2227</t>
  </si>
  <si>
    <t>小坂町立小坂</t>
    <rPh sb="0" eb="2">
      <t>コサカ</t>
    </rPh>
    <rPh sb="2" eb="4">
      <t>チョウリツ</t>
    </rPh>
    <rPh sb="4" eb="6">
      <t>コサカ</t>
    </rPh>
    <phoneticPr fontId="11"/>
  </si>
  <si>
    <t>小坂中学校（こさか）</t>
  </si>
  <si>
    <t>017-0201</t>
  </si>
  <si>
    <t>鹿角郡小坂町小坂字赤神4-1</t>
    <rPh sb="6" eb="8">
      <t>コサカ</t>
    </rPh>
    <rPh sb="9" eb="11">
      <t>アカガミ</t>
    </rPh>
    <phoneticPr fontId="17"/>
  </si>
  <si>
    <t>0186-29-3232</t>
  </si>
  <si>
    <t>0186-29-2003</t>
  </si>
  <si>
    <t>大館北秋</t>
    <rPh sb="0" eb="2">
      <t>オオダテ</t>
    </rPh>
    <rPh sb="2" eb="3">
      <t>ホク</t>
    </rPh>
    <rPh sb="3" eb="4">
      <t>シュウ</t>
    </rPh>
    <phoneticPr fontId="11"/>
  </si>
  <si>
    <t>大館市立第一</t>
    <rPh sb="0" eb="2">
      <t>オオダテ</t>
    </rPh>
    <rPh sb="2" eb="4">
      <t>シリツ</t>
    </rPh>
    <rPh sb="4" eb="6">
      <t>ダイイチ</t>
    </rPh>
    <phoneticPr fontId="11"/>
  </si>
  <si>
    <t>第一中学校（だいいち）</t>
  </si>
  <si>
    <t>017-0866</t>
  </si>
  <si>
    <t>大館市北神明町10-1</t>
  </si>
  <si>
    <t>0186-42-4177</t>
  </si>
  <si>
    <t>0186-42-6269</t>
  </si>
  <si>
    <t>大館市立北陽</t>
    <rPh sb="0" eb="4">
      <t>オオダテシリツ</t>
    </rPh>
    <rPh sb="4" eb="6">
      <t>ホクヨウ</t>
    </rPh>
    <phoneticPr fontId="11"/>
  </si>
  <si>
    <t>北陽中学校（ほくよう）</t>
    <rPh sb="0" eb="2">
      <t>ホクヨウ</t>
    </rPh>
    <rPh sb="2" eb="5">
      <t>チュウガッコウ</t>
    </rPh>
    <phoneticPr fontId="17"/>
  </si>
  <si>
    <t>017-0012</t>
  </si>
  <si>
    <t>大館市釈迦内字長者森1</t>
  </si>
  <si>
    <t>0186-48-2935</t>
  </si>
  <si>
    <t>0186-48-3777</t>
  </si>
  <si>
    <t>大館市立下川沿</t>
    <rPh sb="0" eb="2">
      <t>オオダテ</t>
    </rPh>
    <rPh sb="2" eb="4">
      <t>シリツ</t>
    </rPh>
    <rPh sb="4" eb="7">
      <t>シモカワゾイ</t>
    </rPh>
    <phoneticPr fontId="11"/>
  </si>
  <si>
    <t>下川沿中学校（しもかわぞい）</t>
  </si>
  <si>
    <t>017-0878</t>
  </si>
  <si>
    <t>大館市川口字隼人岱108-69</t>
  </si>
  <si>
    <t>0186-42-9761</t>
  </si>
  <si>
    <t>0186-42-9782</t>
  </si>
  <si>
    <t>大館市立南</t>
    <rPh sb="0" eb="2">
      <t>オオダテ</t>
    </rPh>
    <rPh sb="2" eb="4">
      <t>シリツ</t>
    </rPh>
    <rPh sb="4" eb="5">
      <t>ミナミ</t>
    </rPh>
    <phoneticPr fontId="11"/>
  </si>
  <si>
    <t>南中学校（みなみ）</t>
  </si>
  <si>
    <t>018-5751</t>
  </si>
  <si>
    <t>大館市二井田字小石台20</t>
  </si>
  <si>
    <t>0186-49-5516</t>
  </si>
  <si>
    <t>0186-49-4882</t>
  </si>
  <si>
    <t>大館市立成章</t>
    <rPh sb="0" eb="2">
      <t>オオダテ</t>
    </rPh>
    <rPh sb="2" eb="4">
      <t>シリツ</t>
    </rPh>
    <rPh sb="4" eb="6">
      <t>セイショウ</t>
    </rPh>
    <phoneticPr fontId="11"/>
  </si>
  <si>
    <t>成章中学校（せいしょう）</t>
  </si>
  <si>
    <t>018-5605</t>
  </si>
  <si>
    <t>大館市猿間字中谷地10</t>
  </si>
  <si>
    <t>0186-52-3022</t>
  </si>
  <si>
    <t>0186-52-3034</t>
  </si>
  <si>
    <t>大館市立東</t>
    <rPh sb="0" eb="2">
      <t>オオダテ</t>
    </rPh>
    <rPh sb="2" eb="4">
      <t>シリツ</t>
    </rPh>
    <rPh sb="4" eb="5">
      <t>ヒガシ</t>
    </rPh>
    <phoneticPr fontId="11"/>
  </si>
  <si>
    <t>東中学校（ひがし）</t>
  </si>
  <si>
    <t>017-0043</t>
  </si>
  <si>
    <t>大館市有浦五丁目2-8</t>
  </si>
  <si>
    <t>0186-42-2835</t>
  </si>
  <si>
    <t>0186-43-5359</t>
  </si>
  <si>
    <t>大館市立比内</t>
    <rPh sb="0" eb="2">
      <t>オオダテ</t>
    </rPh>
    <rPh sb="2" eb="4">
      <t>シリツ</t>
    </rPh>
    <rPh sb="4" eb="6">
      <t>ヒナイ</t>
    </rPh>
    <phoneticPr fontId="11"/>
  </si>
  <si>
    <t>比内中学校（ひない）</t>
  </si>
  <si>
    <t>018-5701</t>
  </si>
  <si>
    <t>大館市比内町扇田字新館野中岱12</t>
  </si>
  <si>
    <t>0186-55-1505</t>
  </si>
  <si>
    <t>0186-55-1789</t>
  </si>
  <si>
    <t>大館市立田代</t>
    <rPh sb="0" eb="2">
      <t>オオダテ</t>
    </rPh>
    <rPh sb="2" eb="4">
      <t>シリツ</t>
    </rPh>
    <rPh sb="4" eb="6">
      <t>タシロ</t>
    </rPh>
    <phoneticPr fontId="11"/>
  </si>
  <si>
    <t>田代中学校（たしろ）</t>
  </si>
  <si>
    <t>018-3501</t>
  </si>
  <si>
    <t>大館市岩瀬字下軽石野2-2</t>
  </si>
  <si>
    <t>0186-54-3042</t>
  </si>
  <si>
    <t>0186-54-6063</t>
  </si>
  <si>
    <t>北秋田市立鷹巣</t>
    <rPh sb="0" eb="3">
      <t>キタアキタ</t>
    </rPh>
    <rPh sb="3" eb="5">
      <t>シリツ</t>
    </rPh>
    <rPh sb="5" eb="7">
      <t>タカノス</t>
    </rPh>
    <phoneticPr fontId="11"/>
  </si>
  <si>
    <t>鷹巣中学校（たかのす）</t>
  </si>
  <si>
    <t>018-3333</t>
  </si>
  <si>
    <t>北秋田市坊沢字下上野79</t>
  </si>
  <si>
    <t>0186-62-1701</t>
  </si>
  <si>
    <t>0186-63-1893</t>
  </si>
  <si>
    <t>北秋田市立森吉</t>
    <rPh sb="0" eb="3">
      <t>キタアキタ</t>
    </rPh>
    <rPh sb="3" eb="5">
      <t>シリツ</t>
    </rPh>
    <rPh sb="5" eb="7">
      <t>モリヨシ</t>
    </rPh>
    <phoneticPr fontId="11"/>
  </si>
  <si>
    <t>森吉中学校（もりよし）</t>
  </si>
  <si>
    <t>018-4516</t>
  </si>
  <si>
    <t>北秋田市桂瀬字下柏木岱1</t>
  </si>
  <si>
    <t>0186-73-2335</t>
  </si>
  <si>
    <t>0186-73-2612</t>
  </si>
  <si>
    <t>北秋田市立阿仁</t>
    <rPh sb="0" eb="3">
      <t>キタアキタ</t>
    </rPh>
    <rPh sb="3" eb="5">
      <t>シリツ</t>
    </rPh>
    <rPh sb="5" eb="7">
      <t>アニ</t>
    </rPh>
    <phoneticPr fontId="11"/>
  </si>
  <si>
    <t>阿仁中学校（あに）</t>
  </si>
  <si>
    <t>018-4611</t>
  </si>
  <si>
    <t>北秋田市阿仁水無字畑町東裏194</t>
  </si>
  <si>
    <t>0186-82-2325</t>
  </si>
  <si>
    <t>0186-82-2652</t>
  </si>
  <si>
    <t>北秋田市立合川</t>
    <rPh sb="0" eb="3">
      <t>キタアキタ</t>
    </rPh>
    <rPh sb="3" eb="5">
      <t>シリツ</t>
    </rPh>
    <rPh sb="5" eb="7">
      <t>アイカワ</t>
    </rPh>
    <phoneticPr fontId="11"/>
  </si>
  <si>
    <t>合川中学校（あいかわ）</t>
  </si>
  <si>
    <t>018-4282</t>
  </si>
  <si>
    <t>北秋田市李岱字家向1</t>
    <rPh sb="3" eb="4">
      <t>シ</t>
    </rPh>
    <phoneticPr fontId="17"/>
  </si>
  <si>
    <t>0186-78-2135</t>
  </si>
  <si>
    <t>0186-78-3509</t>
  </si>
  <si>
    <t>上小阿仁村立上小阿仁</t>
    <rPh sb="0" eb="4">
      <t>カミコアニ</t>
    </rPh>
    <rPh sb="4" eb="6">
      <t>ソンリツ</t>
    </rPh>
    <rPh sb="6" eb="10">
      <t>カミコアニ</t>
    </rPh>
    <phoneticPr fontId="11"/>
  </si>
  <si>
    <t>上小阿仁中学校（かみこあに）</t>
  </si>
  <si>
    <t>018-4421</t>
  </si>
  <si>
    <t>北秋田郡上小阿仁村小沢田字上ノ岱97</t>
  </si>
  <si>
    <t>0186-77-2048</t>
  </si>
  <si>
    <t>0186-77-2967</t>
  </si>
  <si>
    <t>能代市立能代第一</t>
    <rPh sb="0" eb="2">
      <t>ノシロ</t>
    </rPh>
    <rPh sb="2" eb="4">
      <t>シリツ</t>
    </rPh>
    <rPh sb="4" eb="6">
      <t>ノシロ</t>
    </rPh>
    <rPh sb="6" eb="8">
      <t>ダイイチ</t>
    </rPh>
    <phoneticPr fontId="11"/>
  </si>
  <si>
    <t>能代第一中学校（のしろだいいち）</t>
  </si>
  <si>
    <t>016-0896</t>
  </si>
  <si>
    <t>能代市盤若町8-11</t>
  </si>
  <si>
    <t>0185-52-2227</t>
  </si>
  <si>
    <t>0185-52-7386</t>
  </si>
  <si>
    <t>能代市立能代第二</t>
    <rPh sb="0" eb="2">
      <t>ノシロ</t>
    </rPh>
    <rPh sb="2" eb="4">
      <t>シリツ</t>
    </rPh>
    <rPh sb="4" eb="6">
      <t>ノシロ</t>
    </rPh>
    <rPh sb="6" eb="8">
      <t>ダイニ</t>
    </rPh>
    <phoneticPr fontId="11"/>
  </si>
  <si>
    <t>能代第二中学校（のしろだいに）</t>
  </si>
  <si>
    <t>016-0854</t>
  </si>
  <si>
    <t>能代市字豊祥岱1-46</t>
    <rPh sb="3" eb="4">
      <t>アザ</t>
    </rPh>
    <phoneticPr fontId="17"/>
  </si>
  <si>
    <t>0185-52-5138</t>
  </si>
  <si>
    <t>0185-52-5139</t>
  </si>
  <si>
    <t>能代市立能代東</t>
    <rPh sb="0" eb="2">
      <t>ノシロ</t>
    </rPh>
    <rPh sb="2" eb="4">
      <t>シリツ</t>
    </rPh>
    <rPh sb="4" eb="6">
      <t>ノシロ</t>
    </rPh>
    <rPh sb="6" eb="7">
      <t>ヒガシ</t>
    </rPh>
    <phoneticPr fontId="11"/>
  </si>
  <si>
    <t>能代東中学校（のしろひがし）</t>
  </si>
  <si>
    <t>016-0122</t>
  </si>
  <si>
    <t>能代市扇田字東扇田251-1</t>
  </si>
  <si>
    <t>0185-58-3050</t>
  </si>
  <si>
    <t>0185-58-3051</t>
  </si>
  <si>
    <t>能代市立東雲</t>
    <rPh sb="0" eb="2">
      <t>ノシロ</t>
    </rPh>
    <rPh sb="2" eb="4">
      <t>シリツ</t>
    </rPh>
    <rPh sb="4" eb="6">
      <t>シノノメ</t>
    </rPh>
    <phoneticPr fontId="11"/>
  </si>
  <si>
    <t>東雲中学校（しののめ）</t>
  </si>
  <si>
    <t>016-0013</t>
  </si>
  <si>
    <t>能代市向能代字トトメキ106-1</t>
  </si>
  <si>
    <t>0185-52-5119</t>
  </si>
  <si>
    <t>0185-55-2597</t>
  </si>
  <si>
    <t>能代市立能代南</t>
    <rPh sb="0" eb="2">
      <t>ノシロ</t>
    </rPh>
    <rPh sb="2" eb="4">
      <t>シリツ</t>
    </rPh>
    <rPh sb="4" eb="6">
      <t>ノシロ</t>
    </rPh>
    <rPh sb="6" eb="7">
      <t>ミナミ</t>
    </rPh>
    <phoneticPr fontId="11"/>
  </si>
  <si>
    <t>能代南中学校（のしろみなみ）</t>
  </si>
  <si>
    <t>016-0171</t>
  </si>
  <si>
    <t>能代市河戸川字中野241</t>
  </si>
  <si>
    <t>0185-52-6452</t>
  </si>
  <si>
    <t>0185-52-9220</t>
  </si>
  <si>
    <t>能代市立二ツ井</t>
    <rPh sb="0" eb="3">
      <t>ノシロシ</t>
    </rPh>
    <rPh sb="3" eb="4">
      <t>リツ</t>
    </rPh>
    <rPh sb="4" eb="5">
      <t>フタ</t>
    </rPh>
    <rPh sb="6" eb="7">
      <t>イ</t>
    </rPh>
    <phoneticPr fontId="11"/>
  </si>
  <si>
    <t>二ツ井中学校（ふたつい）</t>
  </si>
  <si>
    <t>018-3157</t>
  </si>
  <si>
    <t>能代市二ツ井町字下野76-2</t>
    <rPh sb="0" eb="3">
      <t>ノシロシ</t>
    </rPh>
    <phoneticPr fontId="17"/>
  </si>
  <si>
    <t>0185-73-2711</t>
  </si>
  <si>
    <t>0185-73-2713</t>
  </si>
  <si>
    <t>藤里町立藤里</t>
    <rPh sb="0" eb="2">
      <t>フジサト</t>
    </rPh>
    <rPh sb="2" eb="4">
      <t>チョウリツ</t>
    </rPh>
    <rPh sb="4" eb="6">
      <t>フジサト</t>
    </rPh>
    <phoneticPr fontId="11"/>
  </si>
  <si>
    <t>藤里中学校（ふじさと）</t>
  </si>
  <si>
    <t>018-3201</t>
  </si>
  <si>
    <t>山本郡藤里町藤琴字草苅野137</t>
    <rPh sb="3" eb="5">
      <t>フジサト</t>
    </rPh>
    <rPh sb="5" eb="6">
      <t>チョウ</t>
    </rPh>
    <rPh sb="6" eb="8">
      <t>フジコト</t>
    </rPh>
    <rPh sb="10" eb="11">
      <t>カ</t>
    </rPh>
    <phoneticPr fontId="17"/>
  </si>
  <si>
    <t>0185-79-2024</t>
  </si>
  <si>
    <t>0185-79-1212</t>
  </si>
  <si>
    <t>三種町立琴丘</t>
    <rPh sb="0" eb="2">
      <t>ミタネ</t>
    </rPh>
    <rPh sb="2" eb="4">
      <t>チョウリツ</t>
    </rPh>
    <rPh sb="4" eb="6">
      <t>コトオカ</t>
    </rPh>
    <phoneticPr fontId="11"/>
  </si>
  <si>
    <t>琴丘中学校（ことおか）</t>
  </si>
  <si>
    <t>018-2104</t>
  </si>
  <si>
    <t>山本郡三種町鹿渡字盤若台89</t>
  </si>
  <si>
    <t>0185-87-2514</t>
  </si>
  <si>
    <t>0185-87-2521</t>
  </si>
  <si>
    <t>三種町立山本</t>
    <rPh sb="0" eb="2">
      <t>ミタネ</t>
    </rPh>
    <rPh sb="2" eb="4">
      <t>チョウリツ</t>
    </rPh>
    <rPh sb="4" eb="6">
      <t>ヤマモト</t>
    </rPh>
    <phoneticPr fontId="11"/>
  </si>
  <si>
    <t>山本中学校（やまもと）</t>
  </si>
  <si>
    <t>018-2303</t>
  </si>
  <si>
    <t>山本郡三種町森岳字関の台18</t>
  </si>
  <si>
    <t>0185-83-2302</t>
  </si>
  <si>
    <t>0185-83-4823</t>
  </si>
  <si>
    <t>三種町立八竜</t>
    <rPh sb="0" eb="2">
      <t>ミタネ</t>
    </rPh>
    <rPh sb="2" eb="4">
      <t>チョウリツ</t>
    </rPh>
    <rPh sb="4" eb="6">
      <t>ハチリュウ</t>
    </rPh>
    <phoneticPr fontId="11"/>
  </si>
  <si>
    <t>八竜中学校（はちりゅう）</t>
  </si>
  <si>
    <t>018-2401</t>
  </si>
  <si>
    <t>山本郡三種町鵜川字西本田10</t>
  </si>
  <si>
    <t>0185-85-2225</t>
  </si>
  <si>
    <t>0185-85-2479</t>
  </si>
  <si>
    <t>八峰町立八峰</t>
    <rPh sb="0" eb="2">
      <t>ハッポウ</t>
    </rPh>
    <rPh sb="2" eb="4">
      <t>チョウリツ</t>
    </rPh>
    <rPh sb="4" eb="6">
      <t>ハッポウ</t>
    </rPh>
    <phoneticPr fontId="11"/>
  </si>
  <si>
    <t>八峰中学校（はっぽう）</t>
    <rPh sb="0" eb="2">
      <t>ハッポウ</t>
    </rPh>
    <rPh sb="2" eb="5">
      <t>チュウガッコウ</t>
    </rPh>
    <phoneticPr fontId="17"/>
  </si>
  <si>
    <t>018-2507</t>
  </si>
  <si>
    <t>山本郡八峰町峰浜田中字野田沢40-1</t>
    <rPh sb="5" eb="6">
      <t>チョウ</t>
    </rPh>
    <rPh sb="6" eb="8">
      <t>ミネハマ</t>
    </rPh>
    <phoneticPr fontId="17"/>
  </si>
  <si>
    <t>0185-76-3972</t>
  </si>
  <si>
    <t>0185-76-3854</t>
  </si>
  <si>
    <t>秋田市立秋田東</t>
    <rPh sb="0" eb="2">
      <t>アキタ</t>
    </rPh>
    <rPh sb="2" eb="4">
      <t>シリツ</t>
    </rPh>
    <rPh sb="4" eb="6">
      <t>アキタ</t>
    </rPh>
    <rPh sb="6" eb="7">
      <t>ヒガシ</t>
    </rPh>
    <phoneticPr fontId="11"/>
  </si>
  <si>
    <t>秋田東中学校（あきたひがし）</t>
  </si>
  <si>
    <t>010-0863</t>
  </si>
  <si>
    <t>秋田市手形休下町10-51</t>
  </si>
  <si>
    <t>018-833-8261</t>
  </si>
  <si>
    <t>018-833-8262</t>
  </si>
  <si>
    <t>秋田市立秋田南</t>
    <rPh sb="0" eb="2">
      <t>アキタ</t>
    </rPh>
    <rPh sb="2" eb="4">
      <t>シリツ</t>
    </rPh>
    <rPh sb="4" eb="6">
      <t>アキタ</t>
    </rPh>
    <rPh sb="6" eb="7">
      <t>ミナミ</t>
    </rPh>
    <phoneticPr fontId="11"/>
  </si>
  <si>
    <t>秋田南中学校（あきたみなみ）</t>
  </si>
  <si>
    <t>010-0014</t>
  </si>
  <si>
    <t>秋田市南通宮田15-1</t>
  </si>
  <si>
    <t>018-833-8467</t>
  </si>
  <si>
    <t>018-833-8468</t>
  </si>
  <si>
    <t>秋田市立山王</t>
    <rPh sb="0" eb="2">
      <t>アキタ</t>
    </rPh>
    <rPh sb="2" eb="4">
      <t>シリツ</t>
    </rPh>
    <rPh sb="4" eb="6">
      <t>サンノウ</t>
    </rPh>
    <phoneticPr fontId="11"/>
  </si>
  <si>
    <t>山王中学校（さんのう）</t>
  </si>
  <si>
    <t>010-0951</t>
  </si>
  <si>
    <t>秋田市山王三丁目1-24</t>
  </si>
  <si>
    <t>018-823-8361</t>
  </si>
  <si>
    <t>018-823-8363</t>
  </si>
  <si>
    <t>秋田市立土崎</t>
    <rPh sb="0" eb="2">
      <t>アキタ</t>
    </rPh>
    <rPh sb="2" eb="4">
      <t>シリツ</t>
    </rPh>
    <rPh sb="4" eb="6">
      <t>ツチザキ</t>
    </rPh>
    <phoneticPr fontId="11"/>
  </si>
  <si>
    <t>土崎中学校（つちざき）</t>
  </si>
  <si>
    <t>011-0941</t>
  </si>
  <si>
    <t>秋田市土崎港北一丁目3-1</t>
  </si>
  <si>
    <t>018-845-0406</t>
  </si>
  <si>
    <t>018-845-1251</t>
  </si>
  <si>
    <t>秋田市立秋田西</t>
    <rPh sb="0" eb="2">
      <t>アキタ</t>
    </rPh>
    <rPh sb="2" eb="4">
      <t>シリツ</t>
    </rPh>
    <rPh sb="4" eb="6">
      <t>アキタ</t>
    </rPh>
    <rPh sb="6" eb="7">
      <t>ニシ</t>
    </rPh>
    <phoneticPr fontId="11"/>
  </si>
  <si>
    <t>秋田西中学校（あきたにし）</t>
  </si>
  <si>
    <t>010-1632</t>
  </si>
  <si>
    <t>秋田市新屋大川町19-75</t>
  </si>
  <si>
    <t>018-828-4644</t>
  </si>
  <si>
    <t>018-828-4645</t>
  </si>
  <si>
    <t>秋田市立太平</t>
    <rPh sb="0" eb="2">
      <t>アキタ</t>
    </rPh>
    <rPh sb="2" eb="4">
      <t>シリツ</t>
    </rPh>
    <rPh sb="4" eb="6">
      <t>タイヘイ</t>
    </rPh>
    <phoneticPr fontId="11"/>
  </si>
  <si>
    <t>太平中学校（たいへい）</t>
  </si>
  <si>
    <t>010-1103</t>
  </si>
  <si>
    <t>秋田市太平中関字平形46</t>
  </si>
  <si>
    <t>018-838-2344</t>
  </si>
  <si>
    <t>018-838-2388</t>
  </si>
  <si>
    <t>秋田市立外旭川</t>
    <rPh sb="0" eb="2">
      <t>アキタ</t>
    </rPh>
    <rPh sb="2" eb="4">
      <t>シリツ</t>
    </rPh>
    <rPh sb="4" eb="7">
      <t>ソトアサヒカワ</t>
    </rPh>
    <phoneticPr fontId="11"/>
  </si>
  <si>
    <t>外旭川中学校（そとあさひかわ）</t>
  </si>
  <si>
    <t>010-0802</t>
  </si>
  <si>
    <t>秋田市外旭川字梶ノ目50</t>
  </si>
  <si>
    <t>018-868-3100</t>
  </si>
  <si>
    <t>018-868-3193</t>
  </si>
  <si>
    <t>秋田市立秋田北</t>
    <rPh sb="0" eb="2">
      <t>アキタ</t>
    </rPh>
    <rPh sb="2" eb="4">
      <t>シリツ</t>
    </rPh>
    <rPh sb="4" eb="6">
      <t>アキタ</t>
    </rPh>
    <rPh sb="6" eb="7">
      <t>キタ</t>
    </rPh>
    <phoneticPr fontId="11"/>
  </si>
  <si>
    <t>秋田北中学校（あきたきた）</t>
  </si>
  <si>
    <t>010-0146</t>
  </si>
  <si>
    <t>秋田市下新城中野字街道端西241-90</t>
  </si>
  <si>
    <t>018-873-2411</t>
  </si>
  <si>
    <t>018-873-2020</t>
  </si>
  <si>
    <t>秋田市立豊岩</t>
    <rPh sb="0" eb="2">
      <t>アキタ</t>
    </rPh>
    <rPh sb="2" eb="4">
      <t>シリツ</t>
    </rPh>
    <rPh sb="4" eb="6">
      <t>トヨイワ</t>
    </rPh>
    <phoneticPr fontId="11"/>
  </si>
  <si>
    <t>豊岩中学校（とよいわ）</t>
  </si>
  <si>
    <t>010-1652</t>
  </si>
  <si>
    <t>秋田市豊岩豊巻字内縄尻90-2</t>
  </si>
  <si>
    <t>018-828-3235</t>
  </si>
  <si>
    <t>018-828-3210</t>
  </si>
  <si>
    <t>秋田市立城南</t>
    <rPh sb="0" eb="2">
      <t>アキタ</t>
    </rPh>
    <rPh sb="2" eb="4">
      <t>シリツ</t>
    </rPh>
    <rPh sb="4" eb="6">
      <t>ジョウナン</t>
    </rPh>
    <phoneticPr fontId="11"/>
  </si>
  <si>
    <t>城南中学校（じょうなん）</t>
  </si>
  <si>
    <t>010-0035</t>
  </si>
  <si>
    <t>秋田市楢山城南町4-1</t>
  </si>
  <si>
    <t>018-834-2367</t>
  </si>
  <si>
    <t>018-834-2368</t>
  </si>
  <si>
    <t>秋田市立下北手</t>
    <rPh sb="0" eb="2">
      <t>アキタ</t>
    </rPh>
    <rPh sb="2" eb="4">
      <t>シリツ</t>
    </rPh>
    <rPh sb="4" eb="7">
      <t>シモキタテ</t>
    </rPh>
    <phoneticPr fontId="11"/>
  </si>
  <si>
    <t>下北手中学校（しもきたて）</t>
  </si>
  <si>
    <t>010-0051</t>
  </si>
  <si>
    <t>秋田市下北手松崎字走り崎14</t>
  </si>
  <si>
    <t>018-832-7222</t>
  </si>
  <si>
    <t>018-832-7227</t>
  </si>
  <si>
    <t>秋田市立下浜</t>
    <rPh sb="0" eb="2">
      <t>アキタ</t>
    </rPh>
    <rPh sb="2" eb="4">
      <t>シリツ</t>
    </rPh>
    <rPh sb="4" eb="6">
      <t>シモハマ</t>
    </rPh>
    <phoneticPr fontId="11"/>
  </si>
  <si>
    <t>下浜中学校（しもはま）</t>
  </si>
  <si>
    <t>010-1503</t>
  </si>
  <si>
    <t>秋田市下浜羽川字水垂92</t>
  </si>
  <si>
    <t>018-879-2011</t>
  </si>
  <si>
    <t>018-879-2018</t>
  </si>
  <si>
    <t>秋田市立城東</t>
    <rPh sb="0" eb="2">
      <t>アキタ</t>
    </rPh>
    <rPh sb="2" eb="4">
      <t>シリツ</t>
    </rPh>
    <rPh sb="4" eb="6">
      <t>ジョウトウ</t>
    </rPh>
    <phoneticPr fontId="11"/>
  </si>
  <si>
    <t>城東中学校（じょうとう）</t>
  </si>
  <si>
    <t>010-0041</t>
  </si>
  <si>
    <t>秋田市広面字鍋沼17</t>
  </si>
  <si>
    <t>018-834-9281</t>
  </si>
  <si>
    <t>018-834-9297</t>
  </si>
  <si>
    <t>秋田市立泉</t>
    <rPh sb="0" eb="2">
      <t>アキタ</t>
    </rPh>
    <rPh sb="2" eb="4">
      <t>シリツ</t>
    </rPh>
    <rPh sb="4" eb="5">
      <t>イズミ</t>
    </rPh>
    <phoneticPr fontId="11"/>
  </si>
  <si>
    <t>泉中学校（いずみ）</t>
  </si>
  <si>
    <t>010-0916</t>
  </si>
  <si>
    <t>秋田市泉北二丁目6-1</t>
  </si>
  <si>
    <t>018-863-8901</t>
  </si>
  <si>
    <t>018-863-8902</t>
  </si>
  <si>
    <t>秋田市立将軍野</t>
    <rPh sb="0" eb="2">
      <t>アキタ</t>
    </rPh>
    <rPh sb="2" eb="4">
      <t>シリツ</t>
    </rPh>
    <rPh sb="4" eb="6">
      <t>ショウグン</t>
    </rPh>
    <rPh sb="6" eb="7">
      <t>ノ</t>
    </rPh>
    <phoneticPr fontId="11"/>
  </si>
  <si>
    <t>将軍野中学校（しょうぐんの）</t>
  </si>
  <si>
    <t>011-0936</t>
  </si>
  <si>
    <t>秋田市将軍野南一丁目12-1</t>
  </si>
  <si>
    <t>018-845-1752</t>
  </si>
  <si>
    <t>018-845-1778</t>
  </si>
  <si>
    <t>秋田市立御野場</t>
    <rPh sb="0" eb="2">
      <t>アキタ</t>
    </rPh>
    <rPh sb="2" eb="4">
      <t>シリツ</t>
    </rPh>
    <rPh sb="4" eb="7">
      <t>オノバ</t>
    </rPh>
    <phoneticPr fontId="11"/>
  </si>
  <si>
    <t>御野場中学校（おのば）</t>
    <phoneticPr fontId="11"/>
  </si>
  <si>
    <t>010-1423</t>
  </si>
  <si>
    <t>秋田市仁井田字中新田223</t>
  </si>
  <si>
    <t>018-839-0681</t>
  </si>
  <si>
    <t>018-839-0682</t>
  </si>
  <si>
    <t>秋田市立勝平</t>
    <rPh sb="0" eb="2">
      <t>アキタ</t>
    </rPh>
    <rPh sb="2" eb="4">
      <t>シリツ</t>
    </rPh>
    <rPh sb="4" eb="6">
      <t>カツヒラ</t>
    </rPh>
    <phoneticPr fontId="11"/>
  </si>
  <si>
    <t>勝平中学校（かつひら）</t>
  </si>
  <si>
    <t>010-1608</t>
  </si>
  <si>
    <t>秋田市新屋北浜町13-1</t>
  </si>
  <si>
    <t>018-863-7782</t>
  </si>
  <si>
    <t>018-863-7784</t>
  </si>
  <si>
    <t>秋田市立勝平千秋分校</t>
    <rPh sb="0" eb="2">
      <t>アキタ</t>
    </rPh>
    <rPh sb="2" eb="4">
      <t>シリツ</t>
    </rPh>
    <rPh sb="4" eb="6">
      <t>カツヒラ</t>
    </rPh>
    <rPh sb="6" eb="8">
      <t>センシュウ</t>
    </rPh>
    <rPh sb="8" eb="10">
      <t>ブンコウ</t>
    </rPh>
    <phoneticPr fontId="11"/>
  </si>
  <si>
    <t>勝平中学校千秋分校
（かつひら・せんしゅう）</t>
    <rPh sb="0" eb="2">
      <t>カツヒラ</t>
    </rPh>
    <rPh sb="2" eb="3">
      <t>チュウ</t>
    </rPh>
    <rPh sb="5" eb="7">
      <t>センシュウ</t>
    </rPh>
    <phoneticPr fontId="16"/>
  </si>
  <si>
    <t>秋田市新屋下川原1-2</t>
    <rPh sb="3" eb="5">
      <t>アラヤ</t>
    </rPh>
    <rPh sb="5" eb="8">
      <t>シモカワラ</t>
    </rPh>
    <phoneticPr fontId="16"/>
  </si>
  <si>
    <t>018-896-4570</t>
  </si>
  <si>
    <t>018-862-0122</t>
  </si>
  <si>
    <t>秋田市立飯島</t>
    <rPh sb="0" eb="2">
      <t>アキタ</t>
    </rPh>
    <rPh sb="2" eb="4">
      <t>シリツ</t>
    </rPh>
    <rPh sb="4" eb="6">
      <t>イイジマ</t>
    </rPh>
    <phoneticPr fontId="11"/>
  </si>
  <si>
    <t>飯島中学校（いいじま）</t>
  </si>
  <si>
    <t>011-0911</t>
  </si>
  <si>
    <t>秋田市飯島字田尻堰越48</t>
  </si>
  <si>
    <t>018-846-3481</t>
  </si>
  <si>
    <t>018-846-3482</t>
  </si>
  <si>
    <t>秋田市立桜</t>
    <rPh sb="0" eb="2">
      <t>アキタ</t>
    </rPh>
    <rPh sb="2" eb="4">
      <t>シリツ</t>
    </rPh>
    <rPh sb="4" eb="5">
      <t>サクラ</t>
    </rPh>
    <phoneticPr fontId="11"/>
  </si>
  <si>
    <t>桜中学校（さくら）</t>
  </si>
  <si>
    <t>010-0059</t>
  </si>
  <si>
    <t>秋田市桜台一丁目1-1</t>
  </si>
  <si>
    <t>018-837-5305</t>
  </si>
  <si>
    <t>018-837-5306</t>
  </si>
  <si>
    <t>秋田市立御所野学院</t>
    <rPh sb="0" eb="2">
      <t>アキタ</t>
    </rPh>
    <rPh sb="2" eb="4">
      <t>シリツ</t>
    </rPh>
    <rPh sb="4" eb="7">
      <t>ゴショノ</t>
    </rPh>
    <rPh sb="7" eb="9">
      <t>ガクイン</t>
    </rPh>
    <phoneticPr fontId="11"/>
  </si>
  <si>
    <t>御所野学院中学校（ごしょのがくいん）</t>
    <phoneticPr fontId="17"/>
  </si>
  <si>
    <t>010-1413</t>
  </si>
  <si>
    <t>秋田市御所野地蔵田四丁目1-1</t>
  </si>
  <si>
    <t>018-889-8330</t>
  </si>
  <si>
    <t>018-826-0200</t>
  </si>
  <si>
    <t>秋田市立岩見三内</t>
    <rPh sb="0" eb="4">
      <t>アキタシリツ</t>
    </rPh>
    <rPh sb="4" eb="6">
      <t>イワミ</t>
    </rPh>
    <rPh sb="6" eb="8">
      <t>サンナイ</t>
    </rPh>
    <phoneticPr fontId="11"/>
  </si>
  <si>
    <t>岩見三内中学校（いわみさんない）</t>
  </si>
  <si>
    <t>019-2742</t>
  </si>
  <si>
    <t>秋田市河辺三内字外川原39</t>
    <rPh sb="0" eb="3">
      <t>アキタシ</t>
    </rPh>
    <phoneticPr fontId="17"/>
  </si>
  <si>
    <t>018-883-2221</t>
  </si>
  <si>
    <t>018-883-2222</t>
  </si>
  <si>
    <t>秋田市立河辺</t>
    <rPh sb="0" eb="4">
      <t>アキタシリツ</t>
    </rPh>
    <rPh sb="4" eb="6">
      <t>カワベ</t>
    </rPh>
    <phoneticPr fontId="11"/>
  </si>
  <si>
    <t>河辺中学校（かわべ）</t>
  </si>
  <si>
    <t>019-2625</t>
  </si>
  <si>
    <t>秋田市河辺北野田高屋字雷谷地84</t>
    <rPh sb="0" eb="3">
      <t>アキタシ</t>
    </rPh>
    <phoneticPr fontId="17"/>
  </si>
  <si>
    <t>018-882-2321</t>
  </si>
  <si>
    <t>018-882-2148</t>
  </si>
  <si>
    <t>秋田市立雄和</t>
    <rPh sb="0" eb="4">
      <t>アキタシリツ</t>
    </rPh>
    <rPh sb="4" eb="6">
      <t>ユウワ</t>
    </rPh>
    <phoneticPr fontId="11"/>
  </si>
  <si>
    <t>雄和中学校（ゆうわ）</t>
  </si>
  <si>
    <t>010-1222</t>
  </si>
  <si>
    <t>秋田市雄和石田字蟹沢40</t>
    <rPh sb="0" eb="3">
      <t>アキタシ</t>
    </rPh>
    <phoneticPr fontId="17"/>
  </si>
  <si>
    <t>018-886-2345</t>
  </si>
  <si>
    <t>018-886-2165</t>
  </si>
  <si>
    <t>男鹿市立男鹿南</t>
    <rPh sb="0" eb="2">
      <t>オガ</t>
    </rPh>
    <rPh sb="2" eb="4">
      <t>シリツ</t>
    </rPh>
    <rPh sb="4" eb="6">
      <t>オガ</t>
    </rPh>
    <rPh sb="6" eb="7">
      <t>ミナミ</t>
    </rPh>
    <phoneticPr fontId="11"/>
  </si>
  <si>
    <t>男鹿南中学校（おがみなみ）</t>
  </si>
  <si>
    <t>010-0521</t>
  </si>
  <si>
    <t>男鹿市船川港南平沢字大畑台30</t>
  </si>
  <si>
    <t>0185-23-3241</t>
  </si>
  <si>
    <t>0185-24-4947</t>
  </si>
  <si>
    <t>男鹿市立男鹿北</t>
    <rPh sb="0" eb="2">
      <t>オガ</t>
    </rPh>
    <rPh sb="2" eb="4">
      <t>シリツ</t>
    </rPh>
    <rPh sb="4" eb="6">
      <t>オガ</t>
    </rPh>
    <rPh sb="6" eb="7">
      <t>キタ</t>
    </rPh>
    <phoneticPr fontId="11"/>
  </si>
  <si>
    <t>男鹿北中学校（おがきた）</t>
  </si>
  <si>
    <t>010-0683</t>
  </si>
  <si>
    <t>男鹿市北浦北浦字山王林40</t>
  </si>
  <si>
    <t>0185-33-2020</t>
  </si>
  <si>
    <t>0185-33-2581</t>
  </si>
  <si>
    <t>男鹿市立男鹿東</t>
    <rPh sb="0" eb="2">
      <t>オガ</t>
    </rPh>
    <rPh sb="2" eb="4">
      <t>シリツ</t>
    </rPh>
    <rPh sb="4" eb="6">
      <t>オガ</t>
    </rPh>
    <rPh sb="6" eb="7">
      <t>ヒガシ</t>
    </rPh>
    <phoneticPr fontId="11"/>
  </si>
  <si>
    <t>男鹿東中学校（おがひがし）</t>
  </si>
  <si>
    <t>010-0341</t>
  </si>
  <si>
    <t>男鹿市船越字根木169</t>
  </si>
  <si>
    <t>0185-25-3215</t>
  </si>
  <si>
    <t>0185-25-3214</t>
  </si>
  <si>
    <t>男鹿市立潟西</t>
    <rPh sb="0" eb="2">
      <t>オガ</t>
    </rPh>
    <rPh sb="2" eb="4">
      <t>シリツ</t>
    </rPh>
    <rPh sb="4" eb="6">
      <t>カタニシ</t>
    </rPh>
    <phoneticPr fontId="11"/>
  </si>
  <si>
    <t>潟西中学校（かたにし）</t>
  </si>
  <si>
    <t>010-0411</t>
  </si>
  <si>
    <t>男鹿市福米沢字八卦1-1</t>
    <rPh sb="0" eb="3">
      <t>オガシ</t>
    </rPh>
    <rPh sb="6" eb="7">
      <t>アザ</t>
    </rPh>
    <phoneticPr fontId="17"/>
  </si>
  <si>
    <t>0185-46-2330</t>
  </si>
  <si>
    <t>0185-46-4053</t>
  </si>
  <si>
    <t>潟上市立天王</t>
    <rPh sb="0" eb="2">
      <t>カタガミ</t>
    </rPh>
    <rPh sb="2" eb="4">
      <t>シリツ</t>
    </rPh>
    <rPh sb="4" eb="6">
      <t>テンノウ</t>
    </rPh>
    <phoneticPr fontId="11"/>
  </si>
  <si>
    <t>天王中学校（てんのう）</t>
  </si>
  <si>
    <t>010-0201</t>
  </si>
  <si>
    <t>潟上市天王字宮の後3</t>
    <rPh sb="0" eb="2">
      <t>カタガミ</t>
    </rPh>
    <rPh sb="2" eb="3">
      <t>シ</t>
    </rPh>
    <phoneticPr fontId="17"/>
  </si>
  <si>
    <t>018-878-2222</t>
  </si>
  <si>
    <t>018-878-2309</t>
  </si>
  <si>
    <t>潟上市立天王南</t>
    <rPh sb="0" eb="2">
      <t>カタガミ</t>
    </rPh>
    <rPh sb="2" eb="4">
      <t>シリツ</t>
    </rPh>
    <rPh sb="4" eb="6">
      <t>テンノウ</t>
    </rPh>
    <rPh sb="6" eb="7">
      <t>ミナミ</t>
    </rPh>
    <phoneticPr fontId="11"/>
  </si>
  <si>
    <t>天王南中学校（てんのうみなみ）</t>
  </si>
  <si>
    <t>010-0101</t>
  </si>
  <si>
    <t>潟上市天王字上北野4-38</t>
    <rPh sb="0" eb="2">
      <t>カタガミ</t>
    </rPh>
    <rPh sb="2" eb="3">
      <t>シ</t>
    </rPh>
    <phoneticPr fontId="17"/>
  </si>
  <si>
    <t>018-873-4300</t>
  </si>
  <si>
    <t>018-873-3373</t>
  </si>
  <si>
    <t>潟上市立羽城</t>
    <rPh sb="0" eb="2">
      <t>カタガミ</t>
    </rPh>
    <rPh sb="2" eb="4">
      <t>シリツ</t>
    </rPh>
    <rPh sb="4" eb="5">
      <t>ウ</t>
    </rPh>
    <rPh sb="5" eb="6">
      <t>ジョウ</t>
    </rPh>
    <phoneticPr fontId="11"/>
  </si>
  <si>
    <t>羽城中学校（うじょう）</t>
  </si>
  <si>
    <t>018-1401</t>
  </si>
  <si>
    <t>潟上市昭和大久保字元木田145</t>
    <rPh sb="0" eb="2">
      <t>カタガミ</t>
    </rPh>
    <rPh sb="2" eb="3">
      <t>シ</t>
    </rPh>
    <phoneticPr fontId="17"/>
  </si>
  <si>
    <t>018-877-3211</t>
  </si>
  <si>
    <t>018-877-3267</t>
  </si>
  <si>
    <t>五城目町立五城目第一</t>
    <rPh sb="0" eb="3">
      <t>ゴジョウメ</t>
    </rPh>
    <rPh sb="3" eb="5">
      <t>チョウリツ</t>
    </rPh>
    <rPh sb="5" eb="8">
      <t>ゴジョウメ</t>
    </rPh>
    <rPh sb="8" eb="10">
      <t>ダイイチ</t>
    </rPh>
    <phoneticPr fontId="11"/>
  </si>
  <si>
    <t>五城目第一中学校
（ごじょうめだいいち）</t>
  </si>
  <si>
    <t>018-1711</t>
  </si>
  <si>
    <t>南秋田郡五城目町高崎字広ケ野200</t>
  </si>
  <si>
    <t>018-852-2051</t>
  </si>
  <si>
    <t>018-852-4698</t>
  </si>
  <si>
    <t>八郎潟町立八郎潟</t>
    <rPh sb="0" eb="3">
      <t>ハチロウガタ</t>
    </rPh>
    <rPh sb="3" eb="5">
      <t>チョウリツ</t>
    </rPh>
    <rPh sb="5" eb="8">
      <t>ハチロウガタ</t>
    </rPh>
    <phoneticPr fontId="11"/>
  </si>
  <si>
    <t>八郎潟中学校（はちろうがた）</t>
  </si>
  <si>
    <t>018-1606</t>
  </si>
  <si>
    <t>南秋田郡八郎潟町夜叉袋字大嶋田107</t>
  </si>
  <si>
    <t>018-875-2053</t>
  </si>
  <si>
    <t>018-875-5733</t>
  </si>
  <si>
    <t>井川町立井川義務教育学校</t>
    <rPh sb="0" eb="2">
      <t>イカワ</t>
    </rPh>
    <rPh sb="2" eb="4">
      <t>チョウリツ</t>
    </rPh>
    <rPh sb="4" eb="6">
      <t>イカワ</t>
    </rPh>
    <rPh sb="6" eb="12">
      <t>ギムキョウイクガッコウ</t>
    </rPh>
    <phoneticPr fontId="11"/>
  </si>
  <si>
    <t>井川義務教育学校（いかわ）</t>
    <rPh sb="2" eb="4">
      <t>ギム</t>
    </rPh>
    <rPh sb="4" eb="6">
      <t>キョウイク</t>
    </rPh>
    <phoneticPr fontId="17"/>
  </si>
  <si>
    <t>018-1523</t>
  </si>
  <si>
    <t>南秋田郡井川町坂本字山崎38</t>
  </si>
  <si>
    <t>018-855-6012</t>
  </si>
  <si>
    <t>018-855-6011</t>
  </si>
  <si>
    <t>大潟村立大潟</t>
    <rPh sb="0" eb="2">
      <t>オオガタ</t>
    </rPh>
    <rPh sb="2" eb="4">
      <t>ソンリツ</t>
    </rPh>
    <rPh sb="4" eb="6">
      <t>オオガタ</t>
    </rPh>
    <phoneticPr fontId="11"/>
  </si>
  <si>
    <t>大潟中学校（おおがた）</t>
    <phoneticPr fontId="19"/>
  </si>
  <si>
    <t>010-0443</t>
    <phoneticPr fontId="20"/>
  </si>
  <si>
    <t>南秋田郡大潟村字中央5-1</t>
    <rPh sb="7" eb="8">
      <t>アザ</t>
    </rPh>
    <phoneticPr fontId="19"/>
  </si>
  <si>
    <t>0185-45-2330</t>
  </si>
  <si>
    <t>0185-45-3617</t>
  </si>
  <si>
    <t>本荘由利</t>
    <rPh sb="0" eb="2">
      <t>ホンジョウ</t>
    </rPh>
    <rPh sb="2" eb="4">
      <t>ユリ</t>
    </rPh>
    <phoneticPr fontId="11"/>
  </si>
  <si>
    <t>由利本荘市立本荘北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キタ</t>
    </rPh>
    <phoneticPr fontId="11"/>
  </si>
  <si>
    <t>本荘北中学校（ほんじょうきた）</t>
    <rPh sb="0" eb="2">
      <t>ホンジョウ</t>
    </rPh>
    <phoneticPr fontId="19"/>
  </si>
  <si>
    <t>015-0014</t>
  </si>
  <si>
    <t>由利本荘市石脇字山ノ神11-304</t>
    <rPh sb="0" eb="2">
      <t>ユリ</t>
    </rPh>
    <phoneticPr fontId="19"/>
  </si>
  <si>
    <t>0184-22-0321</t>
  </si>
  <si>
    <t>0184-23-2778</t>
  </si>
  <si>
    <t>由利本荘市立本荘南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ミナミ</t>
    </rPh>
    <phoneticPr fontId="11"/>
  </si>
  <si>
    <t>本荘南中学校（ほんじょうみなみ）</t>
    <rPh sb="0" eb="2">
      <t>ホンジョウ</t>
    </rPh>
    <phoneticPr fontId="19"/>
  </si>
  <si>
    <t>015-0885</t>
    <phoneticPr fontId="19"/>
  </si>
  <si>
    <t>由利本荘市水林466</t>
    <rPh sb="0" eb="2">
      <t>ユリ</t>
    </rPh>
    <phoneticPr fontId="19"/>
  </si>
  <si>
    <t>0184-22-7153</t>
  </si>
  <si>
    <t>0184-22-7154</t>
  </si>
  <si>
    <t>由利本荘市立本荘東</t>
    <rPh sb="0" eb="2">
      <t>ユリ</t>
    </rPh>
    <rPh sb="2" eb="4">
      <t>ホンジョウ</t>
    </rPh>
    <rPh sb="4" eb="6">
      <t>シリツ</t>
    </rPh>
    <rPh sb="6" eb="8">
      <t>ホンジョウ</t>
    </rPh>
    <rPh sb="8" eb="9">
      <t>ヒガシ</t>
    </rPh>
    <phoneticPr fontId="11"/>
  </si>
  <si>
    <t>本荘東中学校（ほんじょうひがし）</t>
    <rPh sb="0" eb="2">
      <t>ホンジョウ</t>
    </rPh>
    <rPh sb="2" eb="3">
      <t>ヒガシ</t>
    </rPh>
    <phoneticPr fontId="19"/>
  </si>
  <si>
    <t>015-0041</t>
    <phoneticPr fontId="19"/>
  </si>
  <si>
    <t>由利本荘市薬師堂字境橋77</t>
    <rPh sb="0" eb="2">
      <t>ユリ</t>
    </rPh>
    <rPh sb="2" eb="5">
      <t>ホンジョウシ</t>
    </rPh>
    <rPh sb="5" eb="8">
      <t>ヤクシドウ</t>
    </rPh>
    <rPh sb="8" eb="9">
      <t>アザ</t>
    </rPh>
    <rPh sb="9" eb="11">
      <t>サカイバシ</t>
    </rPh>
    <phoneticPr fontId="19"/>
  </si>
  <si>
    <t>0184-27-2311</t>
    <phoneticPr fontId="19"/>
  </si>
  <si>
    <t>0184-27-2315</t>
    <phoneticPr fontId="19"/>
  </si>
  <si>
    <t>由利本荘市立矢島</t>
    <rPh sb="0" eb="2">
      <t>ユリ</t>
    </rPh>
    <rPh sb="2" eb="4">
      <t>ホンジョウ</t>
    </rPh>
    <rPh sb="4" eb="6">
      <t>シリツ</t>
    </rPh>
    <rPh sb="6" eb="8">
      <t>ヤシマ</t>
    </rPh>
    <phoneticPr fontId="11"/>
  </si>
  <si>
    <t>矢島中学校（やしま）</t>
    <phoneticPr fontId="19"/>
  </si>
  <si>
    <t>015-0404</t>
  </si>
  <si>
    <t>由利本荘市矢島町七日町字助の渕1-4</t>
    <rPh sb="2" eb="5">
      <t>ホンジョウシ</t>
    </rPh>
    <rPh sb="12" eb="13">
      <t>スケ</t>
    </rPh>
    <rPh sb="14" eb="15">
      <t>フチ</t>
    </rPh>
    <phoneticPr fontId="19"/>
  </si>
  <si>
    <t>0184-56-2062</t>
  </si>
  <si>
    <t>0184-55-2131</t>
  </si>
  <si>
    <t>由利本荘市立岩城</t>
    <rPh sb="0" eb="2">
      <t>ユリ</t>
    </rPh>
    <rPh sb="2" eb="4">
      <t>ホンジョウ</t>
    </rPh>
    <rPh sb="4" eb="6">
      <t>シリツ</t>
    </rPh>
    <rPh sb="6" eb="8">
      <t>イワキ</t>
    </rPh>
    <phoneticPr fontId="11"/>
  </si>
  <si>
    <t>岩城中学校（いわき）</t>
    <phoneticPr fontId="19"/>
  </si>
  <si>
    <t>018-1305</t>
  </si>
  <si>
    <t>由利本荘市岩城二古字向村20-1</t>
    <rPh sb="2" eb="5">
      <t>ホンジョウシ</t>
    </rPh>
    <phoneticPr fontId="19"/>
  </si>
  <si>
    <t>0184-73-2212</t>
  </si>
  <si>
    <t>0184-73-3550</t>
  </si>
  <si>
    <t>由利本荘市立由利</t>
    <rPh sb="0" eb="2">
      <t>ユリ</t>
    </rPh>
    <rPh sb="2" eb="4">
      <t>ホンジョウ</t>
    </rPh>
    <rPh sb="4" eb="6">
      <t>シリツ</t>
    </rPh>
    <rPh sb="6" eb="8">
      <t>ユリ</t>
    </rPh>
    <phoneticPr fontId="11"/>
  </si>
  <si>
    <t>由利中学校（ゆり）</t>
    <phoneticPr fontId="19"/>
  </si>
  <si>
    <t>015-0341</t>
  </si>
  <si>
    <t>由利本荘市前郷字根堀台39</t>
    <rPh sb="2" eb="5">
      <t>ホンジョウシ</t>
    </rPh>
    <phoneticPr fontId="19"/>
  </si>
  <si>
    <t>0184-53-2526</t>
  </si>
  <si>
    <t>0184-53-3437</t>
  </si>
  <si>
    <t>由利本荘市立西目</t>
    <rPh sb="0" eb="4">
      <t>ユリホンジョウ</t>
    </rPh>
    <rPh sb="4" eb="6">
      <t>シリツ</t>
    </rPh>
    <rPh sb="6" eb="8">
      <t>ニシメ</t>
    </rPh>
    <phoneticPr fontId="11"/>
  </si>
  <si>
    <t>西目中学校（にしめ）</t>
    <phoneticPr fontId="19"/>
  </si>
  <si>
    <t>018-0602</t>
  </si>
  <si>
    <t>由利本荘市西目町出戸字浜山6-107</t>
    <rPh sb="2" eb="4">
      <t>ホンジョウ</t>
    </rPh>
    <rPh sb="4" eb="5">
      <t>シ</t>
    </rPh>
    <phoneticPr fontId="19"/>
  </si>
  <si>
    <t>0184-33-2304</t>
  </si>
  <si>
    <t>0184-33-4199</t>
  </si>
  <si>
    <t>由利本荘市立鳥海</t>
    <rPh sb="0" eb="4">
      <t>ユリホンジョウ</t>
    </rPh>
    <rPh sb="4" eb="6">
      <t>シリツ</t>
    </rPh>
    <rPh sb="6" eb="8">
      <t>チョウカイ</t>
    </rPh>
    <phoneticPr fontId="11"/>
  </si>
  <si>
    <t>鳥海中学校（ちょうかい）</t>
    <phoneticPr fontId="19"/>
  </si>
  <si>
    <t>015-0504</t>
  </si>
  <si>
    <t>由利本荘市鳥海町上川内字西野108</t>
    <rPh sb="2" eb="5">
      <t>ホンジョウシ</t>
    </rPh>
    <phoneticPr fontId="19"/>
  </si>
  <si>
    <t>0184-57-2309</t>
  </si>
  <si>
    <t>0184-57-2875</t>
  </si>
  <si>
    <t>由利本荘市立東由利</t>
    <rPh sb="0" eb="4">
      <t>ユリホンジョウ</t>
    </rPh>
    <rPh sb="4" eb="6">
      <t>シリツ</t>
    </rPh>
    <rPh sb="6" eb="9">
      <t>ヒガシユリ</t>
    </rPh>
    <phoneticPr fontId="11"/>
  </si>
  <si>
    <t>東由利中学校（ひがしゆり）</t>
    <phoneticPr fontId="19"/>
  </si>
  <si>
    <t>015-0211</t>
  </si>
  <si>
    <t>由利本荘市東由利老方字台山85</t>
    <rPh sb="2" eb="5">
      <t>ホンジョウシ</t>
    </rPh>
    <phoneticPr fontId="19"/>
  </si>
  <si>
    <t>0184-69-2410</t>
  </si>
  <si>
    <t>0184-69-2431</t>
  </si>
  <si>
    <t>由利本荘市立大内</t>
    <rPh sb="0" eb="4">
      <t>ユリホンジョウ</t>
    </rPh>
    <rPh sb="4" eb="6">
      <t>シリツ</t>
    </rPh>
    <rPh sb="6" eb="8">
      <t>オオウチ</t>
    </rPh>
    <phoneticPr fontId="11"/>
  </si>
  <si>
    <t>大内中学校（おおうち）</t>
    <phoneticPr fontId="19"/>
  </si>
  <si>
    <t>018-0722</t>
    <phoneticPr fontId="19"/>
  </si>
  <si>
    <t>由利本荘市中館字堤台6</t>
    <rPh sb="2" eb="5">
      <t>ホンジョウシ</t>
    </rPh>
    <phoneticPr fontId="11"/>
  </si>
  <si>
    <t>0184-65-2105</t>
    <phoneticPr fontId="19"/>
  </si>
  <si>
    <t>0184-65-3929</t>
    <phoneticPr fontId="19"/>
  </si>
  <si>
    <t>にかほ市立仁賀保</t>
    <rPh sb="3" eb="4">
      <t>シ</t>
    </rPh>
    <rPh sb="4" eb="5">
      <t>タツ</t>
    </rPh>
    <rPh sb="5" eb="8">
      <t>ニカホ</t>
    </rPh>
    <phoneticPr fontId="11"/>
  </si>
  <si>
    <t>仁賀保中学校（にかほ）</t>
    <phoneticPr fontId="19"/>
  </si>
  <si>
    <t>018-0411</t>
  </si>
  <si>
    <t>にかほ市院内字ヒシカタ40</t>
    <rPh sb="3" eb="4">
      <t>シ</t>
    </rPh>
    <phoneticPr fontId="19"/>
  </si>
  <si>
    <t>0184-36-2121</t>
  </si>
  <si>
    <t>0184-36-2122</t>
  </si>
  <si>
    <t>にかほ市立金浦</t>
    <rPh sb="3" eb="4">
      <t>シ</t>
    </rPh>
    <rPh sb="4" eb="5">
      <t>タツ</t>
    </rPh>
    <rPh sb="5" eb="7">
      <t>コノウラ</t>
    </rPh>
    <phoneticPr fontId="11"/>
  </si>
  <si>
    <t>金浦中学校（このうら）</t>
    <phoneticPr fontId="19"/>
  </si>
  <si>
    <t>018-0311</t>
  </si>
  <si>
    <t>にかほ市金浦字谷地中30-3</t>
    <phoneticPr fontId="19"/>
  </si>
  <si>
    <t>0184-38-2355</t>
  </si>
  <si>
    <t>0184-38-2091</t>
  </si>
  <si>
    <t>にかほ市立象潟</t>
    <rPh sb="3" eb="4">
      <t>シ</t>
    </rPh>
    <rPh sb="4" eb="5">
      <t>タツ</t>
    </rPh>
    <rPh sb="5" eb="7">
      <t>キサカタ</t>
    </rPh>
    <phoneticPr fontId="11"/>
  </si>
  <si>
    <t>象潟中学校（きさかた）</t>
    <phoneticPr fontId="19"/>
  </si>
  <si>
    <t>018-0185</t>
    <phoneticPr fontId="19"/>
  </si>
  <si>
    <t>にかほ市象潟町字屋敷田108</t>
    <rPh sb="8" eb="10">
      <t>ヤシキ</t>
    </rPh>
    <phoneticPr fontId="19"/>
  </si>
  <si>
    <t>0184-43-2009</t>
  </si>
  <si>
    <t>0184-43-2089</t>
  </si>
  <si>
    <t>大仙市立大曲</t>
    <rPh sb="0" eb="2">
      <t>ダイセン</t>
    </rPh>
    <rPh sb="2" eb="4">
      <t>シリツ</t>
    </rPh>
    <rPh sb="4" eb="6">
      <t>オオマガリ</t>
    </rPh>
    <phoneticPr fontId="11"/>
  </si>
  <si>
    <t>大曲中学校（おおまがり）</t>
    <phoneticPr fontId="19"/>
  </si>
  <si>
    <t>014-0016</t>
  </si>
  <si>
    <t>大仙市若竹町7-17</t>
    <phoneticPr fontId="19"/>
  </si>
  <si>
    <t>0187-63-2222</t>
  </si>
  <si>
    <t>0187-63-2221</t>
  </si>
  <si>
    <t>大仙市立大曲西</t>
    <rPh sb="0" eb="2">
      <t>ダイセン</t>
    </rPh>
    <rPh sb="2" eb="4">
      <t>シリツ</t>
    </rPh>
    <rPh sb="4" eb="6">
      <t>オオマガリ</t>
    </rPh>
    <rPh sb="6" eb="7">
      <t>ニシ</t>
    </rPh>
    <phoneticPr fontId="11"/>
  </si>
  <si>
    <t>大曲西中学校（おおまがりにし）</t>
    <phoneticPr fontId="19"/>
  </si>
  <si>
    <t>014-0073</t>
  </si>
  <si>
    <t>大仙市内小友字中沢176-1</t>
    <phoneticPr fontId="19"/>
  </si>
  <si>
    <t>0187-68-2222</t>
  </si>
  <si>
    <t>0187-68-2015</t>
  </si>
  <si>
    <t>大仙市立大曲南</t>
    <rPh sb="0" eb="2">
      <t>ダイセン</t>
    </rPh>
    <rPh sb="2" eb="4">
      <t>シリツ</t>
    </rPh>
    <rPh sb="4" eb="6">
      <t>オオマガリ</t>
    </rPh>
    <rPh sb="6" eb="7">
      <t>ミナミ</t>
    </rPh>
    <phoneticPr fontId="11"/>
  </si>
  <si>
    <t>大曲南中学校（おおまがりみなみ）</t>
    <phoneticPr fontId="19"/>
  </si>
  <si>
    <t>014ｰ1412</t>
  </si>
  <si>
    <t>大仙市藤木字上野中70-2</t>
    <phoneticPr fontId="19"/>
  </si>
  <si>
    <t>0187-65-2001</t>
  </si>
  <si>
    <t>0187-65-2051</t>
  </si>
  <si>
    <t>大仙市立平和</t>
    <rPh sb="0" eb="2">
      <t>ダイセン</t>
    </rPh>
    <rPh sb="2" eb="4">
      <t>シリツ</t>
    </rPh>
    <rPh sb="4" eb="6">
      <t>ヘイワ</t>
    </rPh>
    <phoneticPr fontId="11"/>
  </si>
  <si>
    <t>平和中学校（へいわ）</t>
    <phoneticPr fontId="19"/>
  </si>
  <si>
    <t>019-1701</t>
  </si>
  <si>
    <t>大仙市神宮寺字荒屋20</t>
    <phoneticPr fontId="19"/>
  </si>
  <si>
    <t>0187-72-2211</t>
  </si>
  <si>
    <t>0187-72-2227</t>
  </si>
  <si>
    <t>大仙市立西仙北</t>
    <rPh sb="0" eb="2">
      <t>ダイセン</t>
    </rPh>
    <rPh sb="2" eb="4">
      <t>シリツ</t>
    </rPh>
    <rPh sb="4" eb="7">
      <t>ニシセンボク</t>
    </rPh>
    <phoneticPr fontId="11"/>
  </si>
  <si>
    <t>西仙北中学校（にしせんぼく）</t>
    <rPh sb="0" eb="3">
      <t>ニシセンボク</t>
    </rPh>
    <phoneticPr fontId="19"/>
  </si>
  <si>
    <t>019-2112</t>
  </si>
  <si>
    <t>大仙市刈和野字田中蟻塚12</t>
    <phoneticPr fontId="19"/>
  </si>
  <si>
    <t>0187-75-1108</t>
    <phoneticPr fontId="19"/>
  </si>
  <si>
    <t>0187-75-2735</t>
  </si>
  <si>
    <t>大仙市立中仙</t>
    <rPh sb="0" eb="2">
      <t>ダイセン</t>
    </rPh>
    <rPh sb="2" eb="4">
      <t>シリツ</t>
    </rPh>
    <rPh sb="4" eb="6">
      <t>ナカセン</t>
    </rPh>
    <phoneticPr fontId="11"/>
  </si>
  <si>
    <t>中仙中学校（なかせん）</t>
    <phoneticPr fontId="19"/>
  </si>
  <si>
    <t>014-0207</t>
  </si>
  <si>
    <t>大仙市長野字新山5-1</t>
    <phoneticPr fontId="19"/>
  </si>
  <si>
    <t>0187-56-2328</t>
  </si>
  <si>
    <t>0187-56-4657</t>
  </si>
  <si>
    <t>大仙市立協和</t>
    <rPh sb="0" eb="2">
      <t>ダイセン</t>
    </rPh>
    <rPh sb="2" eb="4">
      <t>シリツ</t>
    </rPh>
    <rPh sb="4" eb="6">
      <t>キョウワ</t>
    </rPh>
    <phoneticPr fontId="11"/>
  </si>
  <si>
    <t>協和中学校（きょうわ）</t>
    <phoneticPr fontId="19"/>
  </si>
  <si>
    <t>019-2411</t>
  </si>
  <si>
    <t>大仙市協和境字岸館90</t>
    <phoneticPr fontId="19"/>
  </si>
  <si>
    <t>018-892-3025</t>
  </si>
  <si>
    <t>018-892-3209</t>
  </si>
  <si>
    <t>大仙市立南外</t>
    <rPh sb="0" eb="2">
      <t>ダイセン</t>
    </rPh>
    <rPh sb="2" eb="4">
      <t>シリツ</t>
    </rPh>
    <rPh sb="4" eb="6">
      <t>ナンガイ</t>
    </rPh>
    <phoneticPr fontId="11"/>
  </si>
  <si>
    <t>南外中学校（なんがい）</t>
    <phoneticPr fontId="19"/>
  </si>
  <si>
    <t>019-1866</t>
  </si>
  <si>
    <t>大仙市南外字赤平台野19-1</t>
    <phoneticPr fontId="19"/>
  </si>
  <si>
    <t>0187-73-1231</t>
  </si>
  <si>
    <t>0187-73-1232</t>
  </si>
  <si>
    <t>大仙市立仙北</t>
    <rPh sb="0" eb="2">
      <t>ダイセン</t>
    </rPh>
    <rPh sb="2" eb="4">
      <t>シリツ</t>
    </rPh>
    <rPh sb="4" eb="6">
      <t>センボク</t>
    </rPh>
    <phoneticPr fontId="11"/>
  </si>
  <si>
    <t>仙北中学校（せんぼく）</t>
    <phoneticPr fontId="19"/>
  </si>
  <si>
    <t>014-0113</t>
  </si>
  <si>
    <t>大仙市堀見内字西福嶋29</t>
    <rPh sb="9" eb="10">
      <t>シマ</t>
    </rPh>
    <phoneticPr fontId="19"/>
  </si>
  <si>
    <t>0187-69-2113</t>
  </si>
  <si>
    <t>0187-69-3262</t>
  </si>
  <si>
    <t>大仙市立太田</t>
    <rPh sb="0" eb="2">
      <t>ダイセン</t>
    </rPh>
    <rPh sb="2" eb="4">
      <t>シリツ</t>
    </rPh>
    <rPh sb="4" eb="6">
      <t>オオタ</t>
    </rPh>
    <phoneticPr fontId="11"/>
  </si>
  <si>
    <t>太田中学校（おおた）</t>
    <phoneticPr fontId="19"/>
  </si>
  <si>
    <t>019-1613</t>
  </si>
  <si>
    <t>大仙市太田町太田字新田田尻76</t>
    <phoneticPr fontId="19"/>
  </si>
  <si>
    <t>0187-88-2211</t>
  </si>
  <si>
    <t>0187-88-2212</t>
  </si>
  <si>
    <t>仙北市立角館</t>
    <rPh sb="0" eb="2">
      <t>センボク</t>
    </rPh>
    <rPh sb="2" eb="4">
      <t>シリツ</t>
    </rPh>
    <rPh sb="4" eb="6">
      <t>カクノダテ</t>
    </rPh>
    <phoneticPr fontId="11"/>
  </si>
  <si>
    <t>角館中学校（かくのだて）</t>
    <phoneticPr fontId="19"/>
  </si>
  <si>
    <t>014-0347</t>
  </si>
  <si>
    <t>仙北市角館町小勝田小倉前73</t>
    <phoneticPr fontId="19"/>
  </si>
  <si>
    <t>0187-53-2411</t>
  </si>
  <si>
    <t>0187-53-2420</t>
  </si>
  <si>
    <t>仙北市立生保内</t>
    <rPh sb="0" eb="3">
      <t>センボクシ</t>
    </rPh>
    <rPh sb="3" eb="4">
      <t>リツ</t>
    </rPh>
    <rPh sb="4" eb="6">
      <t>セイホ</t>
    </rPh>
    <rPh sb="6" eb="7">
      <t>ナイ</t>
    </rPh>
    <phoneticPr fontId="11"/>
  </si>
  <si>
    <t>生保内中学校（おぼない）</t>
    <phoneticPr fontId="19"/>
  </si>
  <si>
    <t>014-1201</t>
  </si>
  <si>
    <t>仙北市田沢湖生保内字武蔵野105-1</t>
    <phoneticPr fontId="19"/>
  </si>
  <si>
    <t>0187-43-1181</t>
  </si>
  <si>
    <t>0187-43-3632</t>
  </si>
  <si>
    <t>仙北市立神代</t>
    <rPh sb="0" eb="3">
      <t>センボクシ</t>
    </rPh>
    <rPh sb="3" eb="4">
      <t>リツ</t>
    </rPh>
    <rPh sb="4" eb="6">
      <t>ジンダイ</t>
    </rPh>
    <phoneticPr fontId="11"/>
  </si>
  <si>
    <t>神代中学校（じんだい）</t>
    <phoneticPr fontId="19"/>
  </si>
  <si>
    <t>014-1114</t>
  </si>
  <si>
    <t>仙北市田沢湖神代字野中清水244</t>
    <phoneticPr fontId="19"/>
  </si>
  <si>
    <t>0187-44-2110</t>
  </si>
  <si>
    <t>0187-44-3794</t>
  </si>
  <si>
    <t>仙北市立西明寺</t>
    <rPh sb="0" eb="3">
      <t>センボクシ</t>
    </rPh>
    <rPh sb="3" eb="4">
      <t>タツ</t>
    </rPh>
    <rPh sb="4" eb="7">
      <t>サイミョウジ</t>
    </rPh>
    <phoneticPr fontId="11"/>
  </si>
  <si>
    <t>西明寺中学校（さいみょうじ）</t>
    <phoneticPr fontId="19"/>
  </si>
  <si>
    <t>014-0512</t>
  </si>
  <si>
    <t>仙北市西木町上荒井字上橋元280-1</t>
    <rPh sb="5" eb="6">
      <t>マチ</t>
    </rPh>
    <phoneticPr fontId="19"/>
  </si>
  <si>
    <t>0187-47-2626</t>
  </si>
  <si>
    <t>0187-47-2633</t>
  </si>
  <si>
    <t>仙北市立桧木内</t>
    <rPh sb="0" eb="2">
      <t>センボク</t>
    </rPh>
    <rPh sb="2" eb="4">
      <t>シリツ</t>
    </rPh>
    <rPh sb="4" eb="5">
      <t>ヒノキ</t>
    </rPh>
    <rPh sb="5" eb="6">
      <t>キ</t>
    </rPh>
    <rPh sb="6" eb="7">
      <t>ナイ</t>
    </rPh>
    <phoneticPr fontId="11"/>
  </si>
  <si>
    <t>桧木内中学校（ひのきない）</t>
    <rPh sb="0" eb="1">
      <t>ヒノキ</t>
    </rPh>
    <phoneticPr fontId="19"/>
  </si>
  <si>
    <t>014-0602</t>
  </si>
  <si>
    <t>仙北市西木町桧木内字高屋2-3</t>
    <rPh sb="5" eb="6">
      <t>マチ</t>
    </rPh>
    <rPh sb="6" eb="7">
      <t>ヒノキ</t>
    </rPh>
    <phoneticPr fontId="19"/>
  </si>
  <si>
    <t>0187-48-2330</t>
  </si>
  <si>
    <t>0187-48-2366</t>
  </si>
  <si>
    <t>美郷町立美郷</t>
    <rPh sb="0" eb="2">
      <t>ミサト</t>
    </rPh>
    <rPh sb="2" eb="4">
      <t>チョウリツ</t>
    </rPh>
    <rPh sb="4" eb="6">
      <t>ミサト</t>
    </rPh>
    <phoneticPr fontId="11"/>
  </si>
  <si>
    <t>美郷中学校（みさと）</t>
    <rPh sb="0" eb="2">
      <t>ミサト</t>
    </rPh>
    <phoneticPr fontId="19"/>
  </si>
  <si>
    <t>019-1404</t>
  </si>
  <si>
    <t>仙北郡美郷町六郷字作山13-3</t>
    <rPh sb="2" eb="3">
      <t>グン</t>
    </rPh>
    <phoneticPr fontId="19"/>
  </si>
  <si>
    <t>0187-84-2020</t>
    <phoneticPr fontId="19"/>
  </si>
  <si>
    <t>0187-84-1424</t>
  </si>
  <si>
    <t>横手市立横手南</t>
    <rPh sb="0" eb="2">
      <t>ヨコテ</t>
    </rPh>
    <rPh sb="2" eb="4">
      <t>シリツ</t>
    </rPh>
    <rPh sb="4" eb="6">
      <t>ヨコテ</t>
    </rPh>
    <rPh sb="6" eb="7">
      <t>ミナミ</t>
    </rPh>
    <phoneticPr fontId="11"/>
  </si>
  <si>
    <t>横手南中学校（よこてみなみ）</t>
    <phoneticPr fontId="19"/>
  </si>
  <si>
    <t>013-0064</t>
  </si>
  <si>
    <t>横手市赤坂字郷士館32-1</t>
    <phoneticPr fontId="19"/>
  </si>
  <si>
    <t>0182-32-3108</t>
    <phoneticPr fontId="20"/>
  </si>
  <si>
    <t>0182-33-7568</t>
    <phoneticPr fontId="20"/>
  </si>
  <si>
    <t>横手市立横手北</t>
    <rPh sb="0" eb="2">
      <t>ヨコテ</t>
    </rPh>
    <rPh sb="2" eb="4">
      <t>シリツ</t>
    </rPh>
    <rPh sb="4" eb="6">
      <t>ヨコテ</t>
    </rPh>
    <rPh sb="6" eb="7">
      <t>キタ</t>
    </rPh>
    <phoneticPr fontId="11"/>
  </si>
  <si>
    <t>横手北中学校（よこてきた）</t>
    <rPh sb="0" eb="2">
      <t>ヨコテ</t>
    </rPh>
    <rPh sb="2" eb="3">
      <t>キタ</t>
    </rPh>
    <phoneticPr fontId="19"/>
  </si>
  <si>
    <t>013-0075</t>
    <phoneticPr fontId="19"/>
  </si>
  <si>
    <t>横手市静町字鶴田37</t>
    <phoneticPr fontId="19"/>
  </si>
  <si>
    <t>0182-38-8600</t>
  </si>
  <si>
    <t>0182-32-2210</t>
    <phoneticPr fontId="19"/>
  </si>
  <si>
    <t>横手市立増田</t>
    <rPh sb="0" eb="3">
      <t>ヨコテシ</t>
    </rPh>
    <rPh sb="3" eb="4">
      <t>タツ</t>
    </rPh>
    <rPh sb="4" eb="6">
      <t>マスダ</t>
    </rPh>
    <phoneticPr fontId="11"/>
  </si>
  <si>
    <t>増田中学校（ますだ）</t>
    <phoneticPr fontId="19"/>
  </si>
  <si>
    <t>019-0701</t>
  </si>
  <si>
    <t>横手市増田町増田字若松27</t>
    <phoneticPr fontId="19"/>
  </si>
  <si>
    <t>0182-45-2350</t>
    <phoneticPr fontId="20"/>
  </si>
  <si>
    <t>0182-45-2420</t>
    <phoneticPr fontId="20"/>
  </si>
  <si>
    <t>横手市立平鹿</t>
    <rPh sb="0" eb="3">
      <t>ヨコテシ</t>
    </rPh>
    <rPh sb="3" eb="4">
      <t>タツ</t>
    </rPh>
    <rPh sb="4" eb="6">
      <t>ヒラカ</t>
    </rPh>
    <phoneticPr fontId="11"/>
  </si>
  <si>
    <t>平鹿中学校（ひらか）</t>
    <phoneticPr fontId="19"/>
  </si>
  <si>
    <t>013-0105</t>
  </si>
  <si>
    <t>横手市平鹿町浅舞字一関向3-1</t>
    <phoneticPr fontId="19"/>
  </si>
  <si>
    <t>0182-24-0075</t>
    <phoneticPr fontId="20"/>
  </si>
  <si>
    <t>0182-24-0076</t>
    <phoneticPr fontId="20"/>
  </si>
  <si>
    <t>横手市立横手明峰</t>
    <rPh sb="0" eb="3">
      <t>ヨコテシ</t>
    </rPh>
    <rPh sb="3" eb="4">
      <t>リツ</t>
    </rPh>
    <rPh sb="4" eb="6">
      <t>ヨコテ</t>
    </rPh>
    <rPh sb="6" eb="8">
      <t>メイホウ</t>
    </rPh>
    <phoneticPr fontId="11"/>
  </si>
  <si>
    <t>横手明峰中学校（よこてめいほう）</t>
    <rPh sb="0" eb="2">
      <t>ヨコテ</t>
    </rPh>
    <rPh sb="2" eb="4">
      <t>メイホウ</t>
    </rPh>
    <phoneticPr fontId="19"/>
  </si>
  <si>
    <t>013-0415</t>
    <phoneticPr fontId="19"/>
  </si>
  <si>
    <t>横手市大雄字藤巻西10</t>
    <rPh sb="3" eb="5">
      <t>タイユウ</t>
    </rPh>
    <rPh sb="5" eb="6">
      <t>アザ</t>
    </rPh>
    <rPh sb="6" eb="8">
      <t>フジマキ</t>
    </rPh>
    <rPh sb="8" eb="9">
      <t>ニシ</t>
    </rPh>
    <phoneticPr fontId="19"/>
  </si>
  <si>
    <t>0182-38-8500</t>
    <phoneticPr fontId="20"/>
  </si>
  <si>
    <t>0182-52-3901</t>
    <phoneticPr fontId="20"/>
  </si>
  <si>
    <t>横手市立十文字</t>
    <rPh sb="0" eb="3">
      <t>ヨコテシ</t>
    </rPh>
    <rPh sb="3" eb="4">
      <t>リツ</t>
    </rPh>
    <rPh sb="4" eb="7">
      <t>ジュウモンジ</t>
    </rPh>
    <phoneticPr fontId="11"/>
  </si>
  <si>
    <t>十文字中学校（じゅうもんじ）</t>
    <phoneticPr fontId="19"/>
  </si>
  <si>
    <t>019-0508</t>
  </si>
  <si>
    <t>横手市十文字町十五野新田字梨木境134-1</t>
    <phoneticPr fontId="19"/>
  </si>
  <si>
    <t>0182-42-1030</t>
    <phoneticPr fontId="20"/>
  </si>
  <si>
    <t>0182-42-4702</t>
    <phoneticPr fontId="20"/>
  </si>
  <si>
    <t>湯沢市立湯沢北</t>
    <rPh sb="0" eb="2">
      <t>ユザワ</t>
    </rPh>
    <rPh sb="2" eb="4">
      <t>シリツ</t>
    </rPh>
    <rPh sb="4" eb="6">
      <t>ユザワ</t>
    </rPh>
    <rPh sb="6" eb="7">
      <t>キタ</t>
    </rPh>
    <phoneticPr fontId="11"/>
  </si>
  <si>
    <t>湯沢北中学校（ゆざわきた）</t>
    <phoneticPr fontId="19"/>
  </si>
  <si>
    <t>012-0803</t>
  </si>
  <si>
    <t>湯沢市杉沢新所字八斗場33</t>
    <phoneticPr fontId="19"/>
  </si>
  <si>
    <t>0183-72-5127</t>
    <phoneticPr fontId="20"/>
  </si>
  <si>
    <t>0183-72-5128</t>
    <phoneticPr fontId="20"/>
  </si>
  <si>
    <t>湯沢市立山田</t>
    <rPh sb="0" eb="2">
      <t>ユザワ</t>
    </rPh>
    <rPh sb="2" eb="4">
      <t>シリツ</t>
    </rPh>
    <rPh sb="4" eb="6">
      <t>ヤマダ</t>
    </rPh>
    <phoneticPr fontId="11"/>
  </si>
  <si>
    <t>山田中学校（やまだ）</t>
    <phoneticPr fontId="19"/>
  </si>
  <si>
    <t>012-0055</t>
  </si>
  <si>
    <t>湯沢市山田字下館10</t>
    <rPh sb="7" eb="8">
      <t>タテ</t>
    </rPh>
    <phoneticPr fontId="19"/>
  </si>
  <si>
    <t>0183-73-3017</t>
    <phoneticPr fontId="20"/>
  </si>
  <si>
    <t>0183-72-3017</t>
    <phoneticPr fontId="20"/>
  </si>
  <si>
    <t>湯沢市立湯沢南</t>
    <rPh sb="0" eb="2">
      <t>ユザワ</t>
    </rPh>
    <rPh sb="2" eb="4">
      <t>シリツ</t>
    </rPh>
    <rPh sb="4" eb="6">
      <t>ユザワ</t>
    </rPh>
    <rPh sb="6" eb="7">
      <t>ミナミ</t>
    </rPh>
    <phoneticPr fontId="11"/>
  </si>
  <si>
    <t>湯沢南中学校（ゆざわみなみ）</t>
    <phoneticPr fontId="19"/>
  </si>
  <si>
    <t>012-0867</t>
  </si>
  <si>
    <t>湯沢市南台6-1</t>
    <phoneticPr fontId="19"/>
  </si>
  <si>
    <t>0183-73-5145</t>
    <phoneticPr fontId="20"/>
  </si>
  <si>
    <t>0183-72-1184</t>
    <phoneticPr fontId="20"/>
  </si>
  <si>
    <t>湯沢市立稲川</t>
    <rPh sb="0" eb="2">
      <t>ユザワ</t>
    </rPh>
    <rPh sb="2" eb="4">
      <t>シリツ</t>
    </rPh>
    <rPh sb="4" eb="6">
      <t>イナカワ</t>
    </rPh>
    <phoneticPr fontId="11"/>
  </si>
  <si>
    <t>稲川中学校（いなかわ）</t>
    <phoneticPr fontId="19"/>
  </si>
  <si>
    <t>012-0106</t>
    <phoneticPr fontId="19"/>
  </si>
  <si>
    <t>湯沢市三梨町字間明田140</t>
    <rPh sb="0" eb="3">
      <t>ユザワシ</t>
    </rPh>
    <rPh sb="5" eb="6">
      <t>チョウ</t>
    </rPh>
    <phoneticPr fontId="19"/>
  </si>
  <si>
    <t>0183-42-2160</t>
    <phoneticPr fontId="20"/>
  </si>
  <si>
    <t>0183-42-2161</t>
    <phoneticPr fontId="20"/>
  </si>
  <si>
    <t>湯沢市立雄勝</t>
    <rPh sb="0" eb="2">
      <t>ユザワ</t>
    </rPh>
    <rPh sb="2" eb="4">
      <t>シリツ</t>
    </rPh>
    <rPh sb="4" eb="6">
      <t>オガチ</t>
    </rPh>
    <phoneticPr fontId="11"/>
  </si>
  <si>
    <t>雄勝中学校（おがち）</t>
    <phoneticPr fontId="19"/>
  </si>
  <si>
    <t>019-0204</t>
  </si>
  <si>
    <t>湯沢市横堀字板橋5</t>
    <rPh sb="0" eb="3">
      <t>ユザワシ</t>
    </rPh>
    <phoneticPr fontId="19"/>
  </si>
  <si>
    <t>0183-52-2375</t>
    <phoneticPr fontId="20"/>
  </si>
  <si>
    <t>0183-52-2314</t>
    <phoneticPr fontId="20"/>
  </si>
  <si>
    <t>湯沢市立皆瀬</t>
    <rPh sb="0" eb="2">
      <t>ユザワ</t>
    </rPh>
    <rPh sb="2" eb="4">
      <t>シリツ</t>
    </rPh>
    <rPh sb="4" eb="6">
      <t>ミナセ</t>
    </rPh>
    <phoneticPr fontId="11"/>
  </si>
  <si>
    <t>皆瀬中学校（みなせ）</t>
    <phoneticPr fontId="19"/>
  </si>
  <si>
    <t>012-0183</t>
    <phoneticPr fontId="19"/>
  </si>
  <si>
    <t>湯沢市皆瀬字下菅生24-1</t>
    <rPh sb="0" eb="3">
      <t>ユザワシ</t>
    </rPh>
    <phoneticPr fontId="19"/>
  </si>
  <si>
    <t>0183-46-2003</t>
    <phoneticPr fontId="20"/>
  </si>
  <si>
    <t>0183-46-2842</t>
    <phoneticPr fontId="20"/>
  </si>
  <si>
    <t>羽後町立羽後</t>
    <rPh sb="0" eb="2">
      <t>ウゴ</t>
    </rPh>
    <rPh sb="2" eb="4">
      <t>チョウリツ</t>
    </rPh>
    <rPh sb="4" eb="6">
      <t>ウゴ</t>
    </rPh>
    <phoneticPr fontId="11"/>
  </si>
  <si>
    <t>羽後中学校（うご）</t>
    <phoneticPr fontId="19"/>
  </si>
  <si>
    <t>012-1100</t>
  </si>
  <si>
    <t>雄勝郡羽後町字雄勝野1</t>
    <phoneticPr fontId="19"/>
  </si>
  <si>
    <t>0183-62-1144</t>
    <phoneticPr fontId="20"/>
  </si>
  <si>
    <t>0183-62-1145</t>
    <phoneticPr fontId="20"/>
  </si>
  <si>
    <t>東成瀬村立東成瀬</t>
    <rPh sb="0" eb="3">
      <t>ヒガシナルセ</t>
    </rPh>
    <rPh sb="3" eb="5">
      <t>ソンリツ</t>
    </rPh>
    <rPh sb="5" eb="8">
      <t>ヒガシナルセ</t>
    </rPh>
    <phoneticPr fontId="11"/>
  </si>
  <si>
    <t>東成瀬中学校（ひがしなるせ）</t>
    <phoneticPr fontId="19"/>
  </si>
  <si>
    <t>019-0801</t>
  </si>
  <si>
    <t>雄勝郡東成瀬村田子内字上林18</t>
    <phoneticPr fontId="19"/>
  </si>
  <si>
    <t>0182-47-2155</t>
    <phoneticPr fontId="20"/>
  </si>
  <si>
    <t>0182-47-2245</t>
    <phoneticPr fontId="20"/>
  </si>
  <si>
    <t>聖霊女子短期大学付属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phoneticPr fontId="11"/>
  </si>
  <si>
    <t>秋田県立聴覚支援学校</t>
    <rPh sb="0" eb="2">
      <t>アキタ</t>
    </rPh>
    <rPh sb="2" eb="4">
      <t>ケンリツ</t>
    </rPh>
    <rPh sb="4" eb="6">
      <t>チョウカク</t>
    </rPh>
    <rPh sb="6" eb="8">
      <t>シエン</t>
    </rPh>
    <rPh sb="8" eb="10">
      <t>ガッコウ</t>
    </rPh>
    <phoneticPr fontId="11"/>
  </si>
  <si>
    <t>男鹿南秋</t>
    <rPh sb="0" eb="2">
      <t>オガ</t>
    </rPh>
    <rPh sb="2" eb="3">
      <t>ミナミ</t>
    </rPh>
    <rPh sb="3" eb="4">
      <t>アキ</t>
    </rPh>
    <phoneticPr fontId="11"/>
  </si>
  <si>
    <t>能代山本</t>
    <rPh sb="0" eb="2">
      <t>ノシロ</t>
    </rPh>
    <rPh sb="2" eb="4">
      <t>ヤマモト</t>
    </rPh>
    <phoneticPr fontId="11"/>
  </si>
  <si>
    <t>男鹿南秋</t>
    <rPh sb="0" eb="2">
      <t>オガ</t>
    </rPh>
    <rPh sb="2" eb="4">
      <t>ミナミアキ</t>
    </rPh>
    <phoneticPr fontId="1"/>
  </si>
  <si>
    <t>南高中等部</t>
  </si>
  <si>
    <t>南高中等部</t>
    <rPh sb="0" eb="1">
      <t>ミナミ</t>
    </rPh>
    <rPh sb="1" eb="2">
      <t>コウ</t>
    </rPh>
    <rPh sb="2" eb="5">
      <t>チュトウブ</t>
    </rPh>
    <phoneticPr fontId="11"/>
  </si>
  <si>
    <t>nans
所属コード</t>
    <rPh sb="5" eb="7">
      <t>ショゾク</t>
    </rPh>
    <phoneticPr fontId="1"/>
  </si>
  <si>
    <t>能代山本</t>
    <rPh sb="2" eb="4">
      <t>ヤマモト</t>
    </rPh>
    <phoneticPr fontId="11"/>
  </si>
  <si>
    <t>本荘由利</t>
  </si>
  <si>
    <t>区分</t>
    <rPh sb="0" eb="2">
      <t>クブン</t>
    </rPh>
    <phoneticPr fontId="1"/>
  </si>
  <si>
    <t>100m</t>
  </si>
  <si>
    <t>ｼﾞｬﾍﾞﾘｯｸｽﾛｰ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</si>
  <si>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</si>
  <si>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</si>
  <si>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</si>
  <si>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</si>
  <si>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</si>
  <si>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</si>
  <si>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</si>
  <si>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</si>
  <si>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</si>
  <si>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</si>
  <si>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</si>
  <si>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</si>
  <si>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</si>
  <si>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</si>
  <si>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</si>
  <si>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</si>
  <si>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</si>
  <si>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</si>
  <si>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</si>
  <si>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</si>
  <si>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</si>
  <si>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</si>
  <si>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</si>
  <si>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</si>
  <si>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</si>
  <si>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</si>
  <si>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</si>
  <si>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</si>
  <si>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</si>
  <si>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</si>
  <si>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</si>
  <si>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</si>
  <si>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</si>
  <si>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参加種目コード</t>
    <rPh sb="0" eb="2">
      <t>サンカ</t>
    </rPh>
    <rPh sb="2" eb="4">
      <t>シュモク</t>
    </rPh>
    <phoneticPr fontId="1"/>
  </si>
  <si>
    <t>リレー選考100</t>
    <rPh sb="3" eb="5">
      <t>センコウ</t>
    </rPh>
    <phoneticPr fontId="1"/>
  </si>
  <si>
    <t>男子100</t>
    <rPh sb="0" eb="2">
      <t>ダンシ</t>
    </rPh>
    <phoneticPr fontId="1"/>
  </si>
  <si>
    <t>女子100</t>
    <rPh sb="0" eb="2">
      <t>ジョシ</t>
    </rPh>
    <phoneticPr fontId="1"/>
  </si>
  <si>
    <t>リレー選考</t>
    <rPh sb="3" eb="5">
      <t>センコウ</t>
    </rPh>
    <phoneticPr fontId="1"/>
  </si>
  <si>
    <t>所属コード</t>
    <rPh sb="0" eb="2">
      <t>ショゾク</t>
    </rPh>
    <phoneticPr fontId="1"/>
  </si>
  <si>
    <t>018-825-0000</t>
    <phoneticPr fontId="1"/>
  </si>
  <si>
    <t>090-2222-3333</t>
    <phoneticPr fontId="1"/>
  </si>
  <si>
    <t>〇〇　〇〇</t>
    <phoneticPr fontId="1"/>
  </si>
  <si>
    <t>秋田　太郎</t>
    <rPh sb="0" eb="2">
      <t>アキタ</t>
    </rPh>
    <rPh sb="3" eb="5">
      <t>タロウ</t>
    </rPh>
    <phoneticPr fontId="1"/>
  </si>
  <si>
    <t>ｱｷﾀ ﾀﾛｳ</t>
    <phoneticPr fontId="1"/>
  </si>
  <si>
    <t>AKITA Taro</t>
    <phoneticPr fontId="1"/>
  </si>
  <si>
    <t>№</t>
    <phoneticPr fontId="1"/>
  </si>
  <si>
    <t>１枚目ここまで</t>
    <rPh sb="1" eb="3">
      <t>マイメ</t>
    </rPh>
    <phoneticPr fontId="1"/>
  </si>
  <si>
    <t>２枚目ここまで</t>
    <rPh sb="1" eb="3">
      <t>マイメ</t>
    </rPh>
    <phoneticPr fontId="1"/>
  </si>
  <si>
    <t>年度</t>
  </si>
  <si>
    <t>氏名（姓）</t>
  </si>
  <si>
    <t>氏名（名）</t>
  </si>
  <si>
    <t>登録番号</t>
  </si>
  <si>
    <t>フリガナ（姓）</t>
  </si>
  <si>
    <t>フリガナ（名）</t>
  </si>
  <si>
    <t>英字（姓）</t>
  </si>
  <si>
    <t>英字（名）</t>
  </si>
  <si>
    <t>登録都道府県番号</t>
  </si>
  <si>
    <t>団体UID</t>
  </si>
  <si>
    <t>団体名略称1</t>
  </si>
  <si>
    <t>団体名略称2</t>
  </si>
  <si>
    <t>承認団体名</t>
  </si>
  <si>
    <t>住所</t>
  </si>
  <si>
    <t>携帯電話番号</t>
  </si>
  <si>
    <t>卒業高校名</t>
  </si>
  <si>
    <t>卒業中学名</t>
  </si>
  <si>
    <t>メールアドレス</t>
  </si>
  <si>
    <t>勤務先都道府県</t>
  </si>
  <si>
    <t>勤務先市区町村 / 番地 / 建物名</t>
  </si>
  <si>
    <t>在籍学校都道府県</t>
  </si>
  <si>
    <t>障がいのクラス</t>
  </si>
  <si>
    <t>実施している種目</t>
  </si>
  <si>
    <t>興味がある種目</t>
  </si>
  <si>
    <t>指導者チェック</t>
  </si>
  <si>
    <t>役職名</t>
  </si>
  <si>
    <t>管理者</t>
  </si>
  <si>
    <t>状態</t>
  </si>
  <si>
    <t>登録
番号</t>
    <rPh sb="0" eb="2">
      <t>トウロク</t>
    </rPh>
    <rPh sb="3" eb="5">
      <t>バンゴウ</t>
    </rPh>
    <phoneticPr fontId="1"/>
  </si>
  <si>
    <t>フリガナ</t>
    <phoneticPr fontId="1"/>
  </si>
  <si>
    <t>英字</t>
    <rPh sb="0" eb="2">
      <t>エイジ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</si>
  <si>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</si>
  <si>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</si>
  <si>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中学校名</t>
    <rPh sb="0" eb="1">
      <t>チュウ</t>
    </rPh>
    <rPh sb="1" eb="4">
      <t>ガッコウメイ</t>
    </rPh>
    <phoneticPr fontId="1"/>
  </si>
  <si>
    <t>高校名</t>
    <rPh sb="0" eb="3">
      <t>コウコウメイ</t>
    </rPh>
    <phoneticPr fontId="1"/>
  </si>
  <si>
    <t>高校</t>
    <rPh sb="0" eb="2">
      <t>コウコウ</t>
    </rPh>
    <phoneticPr fontId="11"/>
  </si>
  <si>
    <t>第56回 U16陸上競技大会 秋田県選手選考競技会 申込書</t>
    <rPh sb="0" eb="1">
      <t>ダイ</t>
    </rPh>
    <rPh sb="3" eb="4">
      <t>カイ</t>
    </rPh>
    <rPh sb="8" eb="10">
      <t>リクジョウ</t>
    </rPh>
    <rPh sb="10" eb="12">
      <t>キョウギ</t>
    </rPh>
    <rPh sb="12" eb="14">
      <t>タイカイ</t>
    </rPh>
    <rPh sb="15" eb="18">
      <t>アキタケン</t>
    </rPh>
    <rPh sb="18" eb="20">
      <t>センシュ</t>
    </rPh>
    <rPh sb="20" eb="22">
      <t>センコウ</t>
    </rPh>
    <rPh sb="22" eb="25">
      <t>キョウギカイ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</si>
</sst>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0;###0"/>
    <numFmt numFmtId="177" formatCode="yyyymmdd"/>
    <numFmt numFmtId="178" formatCode="yyyy"/>
    <numFmt numFmtId="179" formatCode="mmdd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9" borderId="1" xfId="0" applyFont="1" applyFill="1" applyBorder="1" applyAlignment="1">
      <alignment vertical="center" shrinkToFit="1"/>
    </xf>
    <xf numFmtId="0" fontId="10" fillId="9" borderId="1" xfId="0" applyFont="1" applyFill="1" applyBorder="1" applyAlignment="1">
      <alignment horizontal="center" vertical="center" shrinkToFit="1"/>
    </xf>
    <xf numFmtId="0" fontId="10" fillId="9" borderId="27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shrinkToFit="1"/>
    </xf>
    <xf numFmtId="0" fontId="14" fillId="1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vertical="center" shrinkToFit="1"/>
    </xf>
    <xf numFmtId="0" fontId="10" fillId="1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 shrinkToFit="1"/>
    </xf>
    <xf numFmtId="49" fontId="18" fillId="0" borderId="1" xfId="0" applyNumberFormat="1" applyFont="1" applyBorder="1" applyAlignment="1">
      <alignment vertical="center" shrinkToFit="1"/>
    </xf>
    <xf numFmtId="38" fontId="18" fillId="0" borderId="1" xfId="1" applyFont="1" applyFill="1" applyBorder="1" applyAlignment="1">
      <alignment horizontal="center" vertical="center" shrinkToFit="1"/>
    </xf>
    <xf numFmtId="38" fontId="18" fillId="0" borderId="1" xfId="1" applyFont="1" applyFill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21" fillId="13" borderId="1" xfId="0" applyFont="1" applyFill="1" applyBorder="1" applyAlignment="1">
      <alignment horizontal="center" vertical="center" wrapText="1" shrinkToFit="1"/>
    </xf>
    <xf numFmtId="0" fontId="0" fillId="14" borderId="12" xfId="0" applyFill="1" applyBorder="1" applyAlignment="1">
      <alignment horizontal="center" vertical="center" shrinkToFit="1"/>
    </xf>
    <xf numFmtId="0" fontId="0" fillId="14" borderId="16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 shrinkToFit="1"/>
    </xf>
    <xf numFmtId="0" fontId="0" fillId="14" borderId="17" xfId="0" applyFill="1" applyBorder="1" applyAlignment="1">
      <alignment horizontal="center" vertical="center" shrinkToFit="1"/>
    </xf>
    <xf numFmtId="0" fontId="0" fillId="14" borderId="9" xfId="0" applyFill="1" applyBorder="1" applyAlignment="1">
      <alignment horizontal="center" vertical="center" shrinkToFit="1"/>
    </xf>
    <xf numFmtId="0" fontId="0" fillId="14" borderId="15" xfId="0" applyFill="1" applyBorder="1" applyAlignment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15" borderId="12" xfId="0" applyFill="1" applyBorder="1" applyAlignment="1">
      <alignment horizontal="center" vertical="center" shrinkToFit="1"/>
    </xf>
    <xf numFmtId="0" fontId="0" fillId="15" borderId="6" xfId="0" applyFill="1" applyBorder="1" applyAlignment="1">
      <alignment horizontal="center" vertical="center" shrinkToFit="1"/>
    </xf>
    <xf numFmtId="0" fontId="0" fillId="15" borderId="9" xfId="0" applyFill="1" applyBorder="1" applyAlignment="1">
      <alignment horizontal="center" vertical="center" shrinkToFi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 shrinkToFit="1"/>
    </xf>
    <xf numFmtId="0" fontId="0" fillId="15" borderId="20" xfId="0" applyFill="1" applyBorder="1" applyAlignment="1">
      <alignment horizontal="center" vertical="center" shrinkToFit="1"/>
    </xf>
    <xf numFmtId="0" fontId="0" fillId="15" borderId="18" xfId="0" applyFill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 shrinkToFit="1"/>
    </xf>
    <xf numFmtId="0" fontId="0" fillId="14" borderId="20" xfId="0" applyFill="1" applyBorder="1" applyAlignment="1">
      <alignment horizontal="center" vertical="center" shrinkToFit="1"/>
    </xf>
    <xf numFmtId="0" fontId="0" fillId="14" borderId="18" xfId="0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38" xfId="0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14" borderId="16" xfId="0" applyNumberFormat="1" applyFill="1" applyBorder="1" applyAlignment="1">
      <alignment horizontal="center" vertical="center" shrinkToFit="1"/>
    </xf>
    <xf numFmtId="177" fontId="0" fillId="14" borderId="17" xfId="0" applyNumberFormat="1" applyFill="1" applyBorder="1" applyAlignment="1">
      <alignment horizontal="center" vertical="center" shrinkToFit="1"/>
    </xf>
    <xf numFmtId="177" fontId="0" fillId="14" borderId="15" xfId="0" applyNumberFormat="1" applyFill="1" applyBorder="1" applyAlignment="1">
      <alignment horizontal="center" vertical="center" shrinkToFit="1"/>
    </xf>
    <xf numFmtId="177" fontId="0" fillId="15" borderId="16" xfId="0" applyNumberFormat="1" applyFill="1" applyBorder="1" applyAlignment="1">
      <alignment horizontal="center" vertical="center" shrinkToFit="1"/>
    </xf>
    <xf numFmtId="177" fontId="0" fillId="15" borderId="17" xfId="0" applyNumberFormat="1" applyFill="1" applyBorder="1" applyAlignment="1">
      <alignment horizontal="center" vertical="center" shrinkToFit="1"/>
    </xf>
    <xf numFmtId="177" fontId="0" fillId="15" borderId="15" xfId="0" applyNumberFormat="1" applyFill="1" applyBorder="1" applyAlignment="1">
      <alignment horizontal="center" vertical="center" shrinkToFit="1"/>
    </xf>
    <xf numFmtId="178" fontId="0" fillId="0" borderId="0" xfId="0" applyNumberFormat="1">
      <alignment vertical="center"/>
    </xf>
    <xf numFmtId="178" fontId="0" fillId="0" borderId="38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38" xfId="0" applyNumberFormat="1" applyBorder="1">
      <alignment vertical="center"/>
    </xf>
    <xf numFmtId="0" fontId="6" fillId="7" borderId="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4" xfId="0" applyFont="1" applyBorder="1" applyAlignment="1">
      <alignment horizontal="center" vertical="top" shrinkToFit="1"/>
    </xf>
    <xf numFmtId="0" fontId="5" fillId="0" borderId="22" xfId="0" applyFont="1" applyBorder="1" applyAlignment="1">
      <alignment horizontal="center" vertical="top" shrinkToFit="1"/>
    </xf>
    <xf numFmtId="0" fontId="5" fillId="0" borderId="23" xfId="0" applyFont="1" applyBorder="1" applyAlignment="1">
      <alignment horizontal="center" vertical="top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top" shrinkToFit="1"/>
      <protection locked="0"/>
    </xf>
    <xf numFmtId="0" fontId="8" fillId="0" borderId="39" xfId="0" applyFont="1" applyBorder="1" applyAlignment="1" applyProtection="1">
      <alignment horizontal="center" vertical="top" shrinkToFit="1"/>
      <protection locked="0"/>
    </xf>
    <xf numFmtId="0" fontId="8" fillId="0" borderId="40" xfId="0" applyFont="1" applyBorder="1" applyAlignment="1" applyProtection="1">
      <alignment horizontal="center" vertical="top" shrinkToFit="1"/>
      <protection locked="0"/>
    </xf>
    <xf numFmtId="0" fontId="5" fillId="0" borderId="14" xfId="0" applyFont="1" applyBorder="1" applyAlignment="1" applyProtection="1">
      <alignment horizontal="center" vertical="top" shrinkToFit="1"/>
      <protection locked="0"/>
    </xf>
    <xf numFmtId="0" fontId="5" fillId="0" borderId="22" xfId="0" applyFont="1" applyBorder="1" applyAlignment="1" applyProtection="1">
      <alignment horizontal="center" vertical="top" shrinkToFit="1"/>
      <protection locked="0"/>
    </xf>
    <xf numFmtId="0" fontId="5" fillId="0" borderId="23" xfId="0" applyFont="1" applyBorder="1" applyAlignment="1" applyProtection="1">
      <alignment horizontal="center" vertical="top" shrinkToFit="1"/>
      <protection locked="0"/>
    </xf>
    <xf numFmtId="0" fontId="0" fillId="7" borderId="2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textRotation="255"/>
    </xf>
    <xf numFmtId="0" fontId="0" fillId="7" borderId="9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9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0</xdr:row>
      <xdr:rowOff>257175</xdr:rowOff>
    </xdr:from>
    <xdr:to>
      <xdr:col>5</xdr:col>
      <xdr:colOff>219075</xdr:colOff>
      <xdr:row>2</xdr:row>
      <xdr:rowOff>95250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28900" y="257175"/>
          <a:ext cx="1504950" cy="333375"/>
        </a:xfrm>
        <a:prstGeom prst="borderCallout1">
          <a:avLst>
            <a:gd name="adj1" fmla="val 50665"/>
            <a:gd name="adj2" fmla="val 405"/>
            <a:gd name="adj3" fmla="val 123929"/>
            <a:gd name="adj4" fmla="val -17447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5</xdr:col>
      <xdr:colOff>219075</xdr:colOff>
      <xdr:row>1</xdr:row>
      <xdr:rowOff>4763</xdr:rowOff>
    </xdr:from>
    <xdr:to>
      <xdr:col>5</xdr:col>
      <xdr:colOff>466725</xdr:colOff>
      <xdr:row>2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0"/>
        </xdr:cNvCxnSpPr>
      </xdr:nvCxnSpPr>
      <xdr:spPr>
        <a:xfrm>
          <a:off x="4133850" y="423863"/>
          <a:ext cx="247650" cy="185737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</xdr:row>
      <xdr:rowOff>19050</xdr:rowOff>
    </xdr:from>
    <xdr:to>
      <xdr:col>3</xdr:col>
      <xdr:colOff>542925</xdr:colOff>
      <xdr:row>8</xdr:row>
      <xdr:rowOff>57150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6775" y="1181100"/>
          <a:ext cx="1333500" cy="847725"/>
        </a:xfrm>
        <a:prstGeom prst="borderCallout1">
          <a:avLst>
            <a:gd name="adj1" fmla="val 50665"/>
            <a:gd name="adj2" fmla="val 405"/>
            <a:gd name="adj3" fmla="val 101072"/>
            <a:gd name="adj4" fmla="val -14282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入力用部員名簿の「登録番号」を入力します</a:t>
          </a:r>
        </a:p>
      </xdr:txBody>
    </xdr:sp>
    <xdr:clientData/>
  </xdr:twoCellAnchor>
  <xdr:twoCellAnchor>
    <xdr:from>
      <xdr:col>10</xdr:col>
      <xdr:colOff>495300</xdr:colOff>
      <xdr:row>9</xdr:row>
      <xdr:rowOff>238125</xdr:rowOff>
    </xdr:from>
    <xdr:to>
      <xdr:col>12</xdr:col>
      <xdr:colOff>400050</xdr:colOff>
      <xdr:row>10</xdr:row>
      <xdr:rowOff>190500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24750" y="2590800"/>
          <a:ext cx="1504950" cy="333375"/>
        </a:xfrm>
        <a:prstGeom prst="borderCallout1">
          <a:avLst>
            <a:gd name="adj1" fmla="val -764"/>
            <a:gd name="adj2" fmla="val 48506"/>
            <a:gd name="adj3" fmla="val -93214"/>
            <a:gd name="adj4" fmla="val -6055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11</xdr:col>
      <xdr:colOff>428625</xdr:colOff>
      <xdr:row>8</xdr:row>
      <xdr:rowOff>304800</xdr:rowOff>
    </xdr:from>
    <xdr:to>
      <xdr:col>11</xdr:col>
      <xdr:colOff>428625</xdr:colOff>
      <xdr:row>9</xdr:row>
      <xdr:rowOff>233362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8258175" y="2276475"/>
          <a:ext cx="0" cy="309562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447676</xdr:colOff>
      <xdr:row>8</xdr:row>
      <xdr:rowOff>314325</xdr:rowOff>
    </xdr:from>
    <xdr:to>
      <xdr:col>12</xdr:col>
      <xdr:colOff>314325</xdr:colOff>
      <xdr:row>9</xdr:row>
      <xdr:rowOff>233362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8277226" y="2286000"/>
          <a:ext cx="666749" cy="300037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9</xdr:row>
      <xdr:rowOff>238125</xdr:rowOff>
    </xdr:from>
    <xdr:to>
      <xdr:col>15</xdr:col>
      <xdr:colOff>752475</xdr:colOff>
      <xdr:row>10</xdr:row>
      <xdr:rowOff>190500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134600" y="2590800"/>
          <a:ext cx="1504950" cy="333375"/>
        </a:xfrm>
        <a:prstGeom prst="borderCallout1">
          <a:avLst>
            <a:gd name="adj1" fmla="val -764"/>
            <a:gd name="adj2" fmla="val 48506"/>
            <a:gd name="adj3" fmla="val -90357"/>
            <a:gd name="adj4" fmla="val 25591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リストから選びます</a:t>
          </a:r>
        </a:p>
      </xdr:txBody>
    </xdr:sp>
    <xdr:clientData/>
  </xdr:twoCellAnchor>
  <xdr:twoCellAnchor>
    <xdr:from>
      <xdr:col>15</xdr:col>
      <xdr:colOff>1</xdr:colOff>
      <xdr:row>8</xdr:row>
      <xdr:rowOff>304800</xdr:rowOff>
    </xdr:from>
    <xdr:to>
      <xdr:col>15</xdr:col>
      <xdr:colOff>333375</xdr:colOff>
      <xdr:row>9</xdr:row>
      <xdr:rowOff>233362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10887076" y="2276475"/>
          <a:ext cx="333374" cy="309562"/>
        </a:xfrm>
        <a:prstGeom prst="line">
          <a:avLst/>
        </a:prstGeom>
        <a:ln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9</xdr:row>
      <xdr:rowOff>142875</xdr:rowOff>
    </xdr:from>
    <xdr:to>
      <xdr:col>8</xdr:col>
      <xdr:colOff>161926</xdr:colOff>
      <xdr:row>10</xdr:row>
      <xdr:rowOff>57150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47851" y="2495550"/>
          <a:ext cx="4305300" cy="295275"/>
        </a:xfrm>
        <a:prstGeom prst="wedgeRectCallout">
          <a:avLst>
            <a:gd name="adj1" fmla="val -17638"/>
            <a:gd name="adj2" fmla="val -105242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JAAF ID</a:t>
          </a:r>
          <a:r>
            <a:rPr kumimoji="1" lang="ja-JP" altLang="en-US" sz="1100">
              <a:solidFill>
                <a:schemeClr val="tx1"/>
              </a:solidFill>
            </a:rPr>
            <a:t>から生年月日までは、部員番号を入力すると表示されます</a:t>
          </a:r>
        </a:p>
      </xdr:txBody>
    </xdr:sp>
    <xdr:clientData/>
  </xdr:twoCellAnchor>
  <xdr:twoCellAnchor>
    <xdr:from>
      <xdr:col>12</xdr:col>
      <xdr:colOff>127000</xdr:colOff>
      <xdr:row>0</xdr:row>
      <xdr:rowOff>84667</xdr:rowOff>
    </xdr:from>
    <xdr:to>
      <xdr:col>13</xdr:col>
      <xdr:colOff>550334</xdr:colOff>
      <xdr:row>2</xdr:row>
      <xdr:rowOff>148166</xdr:rowOff>
    </xdr:to>
    <xdr:sp macro="" textlink="">
      <xdr:nvSpPr>
        <xdr:cNvPr id="21" name="線吹き出し 1 (枠付き)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752417" y="84667"/>
          <a:ext cx="1227667" cy="560916"/>
        </a:xfrm>
        <a:prstGeom prst="borderCallout1">
          <a:avLst>
            <a:gd name="adj1" fmla="val 72252"/>
            <a:gd name="adj2" fmla="val 100254"/>
            <a:gd name="adj3" fmla="val 106397"/>
            <a:gd name="adj4" fmla="val 180436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ハイフン入れて入力例のように</a:t>
          </a:r>
        </a:p>
      </xdr:txBody>
    </xdr:sp>
    <xdr:clientData/>
  </xdr:twoCellAnchor>
  <xdr:twoCellAnchor>
    <xdr:from>
      <xdr:col>3</xdr:col>
      <xdr:colOff>116418</xdr:colOff>
      <xdr:row>11</xdr:row>
      <xdr:rowOff>21170</xdr:rowOff>
    </xdr:from>
    <xdr:to>
      <xdr:col>3</xdr:col>
      <xdr:colOff>497417</xdr:colOff>
      <xdr:row>14</xdr:row>
      <xdr:rowOff>21166</xdr:rowOff>
    </xdr:to>
    <xdr:sp macro="" textlink="">
      <xdr:nvSpPr>
        <xdr:cNvPr id="22" name="曲折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5400000" flipV="1">
          <a:off x="1386420" y="3534835"/>
          <a:ext cx="1142996" cy="380999"/>
        </a:xfrm>
        <a:prstGeom prst="bentArrow">
          <a:avLst>
            <a:gd name="adj1" fmla="val 25000"/>
            <a:gd name="adj2" fmla="val 27778"/>
            <a:gd name="adj3" fmla="val 25000"/>
            <a:gd name="adj4" fmla="val 4375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497415</xdr:colOff>
      <xdr:row>10</xdr:row>
      <xdr:rowOff>179918</xdr:rowOff>
    </xdr:from>
    <xdr:to>
      <xdr:col>9</xdr:col>
      <xdr:colOff>306915</xdr:colOff>
      <xdr:row>13</xdr:row>
      <xdr:rowOff>52916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148415" y="2931585"/>
          <a:ext cx="4402667" cy="1015998"/>
        </a:xfrm>
        <a:prstGeom prst="rect">
          <a:avLst/>
        </a:prstGeom>
        <a:solidFill>
          <a:schemeClr val="lt1"/>
        </a:solidFill>
        <a:ln w="254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県総体や通信大会の申込ファイルと同様に、</a:t>
          </a:r>
          <a:r>
            <a:rPr kumimoji="1" lang="en-US" altLang="ja-JP" sz="1100"/>
            <a:t>JAAF</a:t>
          </a:r>
          <a:r>
            <a:rPr kumimoji="1" lang="ja-JP" altLang="en-US" sz="1100"/>
            <a:t>登録データの</a:t>
          </a:r>
          <a:r>
            <a:rPr kumimoji="1" lang="en-US" altLang="ja-JP" sz="1100"/>
            <a:t>csv</a:t>
          </a:r>
          <a:r>
            <a:rPr kumimoji="1" lang="ja-JP" altLang="en-US" sz="1100"/>
            <a:t>ファイルを、「</a:t>
          </a:r>
          <a:r>
            <a:rPr kumimoji="1" lang="en-US" altLang="ja-JP" sz="1100"/>
            <a:t>JAAF</a:t>
          </a:r>
          <a:r>
            <a:rPr kumimoji="1" lang="ja-JP" altLang="en-US" sz="1100"/>
            <a:t>登録データ貼付」シートに貼り付けて下さい。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各シートの保護を解除しないで下さい。</a:t>
          </a:r>
        </a:p>
      </xdr:txBody>
    </xdr:sp>
    <xdr:clientData/>
  </xdr:twoCellAnchor>
  <xdr:twoCellAnchor>
    <xdr:from>
      <xdr:col>9</xdr:col>
      <xdr:colOff>169332</xdr:colOff>
      <xdr:row>0</xdr:row>
      <xdr:rowOff>158749</xdr:rowOff>
    </xdr:from>
    <xdr:to>
      <xdr:col>11</xdr:col>
      <xdr:colOff>666749</xdr:colOff>
      <xdr:row>1</xdr:row>
      <xdr:rowOff>10583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13499" y="158749"/>
          <a:ext cx="2074333" cy="275167"/>
        </a:xfrm>
        <a:prstGeom prst="borderCallout1">
          <a:avLst>
            <a:gd name="adj1" fmla="val 75282"/>
            <a:gd name="adj2" fmla="val -392"/>
            <a:gd name="adj3" fmla="val 294075"/>
            <a:gd name="adj4" fmla="val -28027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高校は略称を直接入力します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1</xdr:row>
      <xdr:rowOff>123825</xdr:rowOff>
    </xdr:from>
    <xdr:to>
      <xdr:col>12</xdr:col>
      <xdr:colOff>390525</xdr:colOff>
      <xdr:row>5</xdr:row>
      <xdr:rowOff>114300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6050" y="523875"/>
          <a:ext cx="2019300" cy="866775"/>
        </a:xfrm>
        <a:prstGeom prst="wedgeRectCallout">
          <a:avLst>
            <a:gd name="adj1" fmla="val -67531"/>
            <a:gd name="adj2" fmla="val 2641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印刷は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３枚目･･･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人目まで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23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17" sqref="M17"/>
    </sheetView>
  </sheetViews>
  <sheetFormatPr defaultRowHeight="18" x14ac:dyDescent="0.45"/>
  <cols>
    <col min="1" max="1" width="3.5" customWidth="1"/>
    <col min="2" max="2" width="6" customWidth="1"/>
    <col min="3" max="3" width="12.19921875" customWidth="1"/>
    <col min="4" max="4" width="16" customWidth="1"/>
    <col min="5" max="6" width="13.59765625" customWidth="1"/>
    <col min="7" max="7" width="10.09765625" customWidth="1"/>
    <col min="8" max="9" width="3.5" customWidth="1"/>
    <col min="10" max="10" width="10.09765625" customWidth="1"/>
    <col min="11" max="13" width="10.5" customWidth="1"/>
    <col min="15" max="17" width="10.09765625" customWidth="1"/>
    <col min="19" max="19" width="0" hidden="1" customWidth="1"/>
    <col min="20" max="20" width="14.5" hidden="1" customWidth="1"/>
    <col min="21" max="23" width="0" hidden="1" customWidth="1"/>
  </cols>
  <sheetData>
    <row r="1" spans="1:23" ht="32.4" x14ac:dyDescent="0.45">
      <c r="A1" s="17" t="s">
        <v>963</v>
      </c>
      <c r="O1" s="115" t="s">
        <v>42</v>
      </c>
      <c r="P1" s="115"/>
      <c r="Q1" s="115"/>
    </row>
    <row r="2" spans="1:23" ht="6" customHeight="1" x14ac:dyDescent="0.45"/>
    <row r="3" spans="1:23" ht="26.25" customHeight="1" x14ac:dyDescent="0.55000000000000004">
      <c r="A3" s="116" t="s">
        <v>876</v>
      </c>
      <c r="B3" s="117"/>
      <c r="C3" s="120" t="s">
        <v>145</v>
      </c>
      <c r="D3" s="121"/>
      <c r="E3" s="113" t="s">
        <v>960</v>
      </c>
      <c r="F3" s="138" t="s">
        <v>872</v>
      </c>
      <c r="G3" s="139"/>
      <c r="H3" s="139"/>
      <c r="I3" s="140"/>
      <c r="J3" s="124" t="s">
        <v>38</v>
      </c>
      <c r="K3" s="125" t="s">
        <v>920</v>
      </c>
      <c r="L3" s="126"/>
      <c r="M3" s="127"/>
      <c r="N3" s="130" t="s">
        <v>39</v>
      </c>
      <c r="O3" s="131"/>
      <c r="P3" s="132" t="s">
        <v>918</v>
      </c>
      <c r="Q3" s="133"/>
    </row>
    <row r="4" spans="1:23" ht="26.25" customHeight="1" x14ac:dyDescent="0.55000000000000004">
      <c r="A4" s="118"/>
      <c r="B4" s="119"/>
      <c r="C4" s="122"/>
      <c r="D4" s="123"/>
      <c r="E4" s="114" t="s">
        <v>961</v>
      </c>
      <c r="F4" s="141"/>
      <c r="G4" s="142"/>
      <c r="H4" s="142"/>
      <c r="I4" s="143"/>
      <c r="J4" s="118"/>
      <c r="K4" s="128"/>
      <c r="L4" s="128"/>
      <c r="M4" s="129"/>
      <c r="N4" s="134" t="s">
        <v>40</v>
      </c>
      <c r="O4" s="135"/>
      <c r="P4" s="136" t="s">
        <v>919</v>
      </c>
      <c r="Q4" s="137"/>
    </row>
    <row r="5" spans="1:23" x14ac:dyDescent="0.45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45"/>
    <row r="7" spans="1:23" ht="21" customHeight="1" x14ac:dyDescent="0.45">
      <c r="A7" s="147" t="s">
        <v>23</v>
      </c>
      <c r="B7" s="149" t="s">
        <v>955</v>
      </c>
      <c r="C7" s="151" t="s">
        <v>22</v>
      </c>
      <c r="D7" s="131" t="s">
        <v>16</v>
      </c>
      <c r="E7" s="131" t="s">
        <v>26</v>
      </c>
      <c r="F7" s="131" t="s">
        <v>18</v>
      </c>
      <c r="G7" s="131" t="s">
        <v>28</v>
      </c>
      <c r="H7" s="153" t="s">
        <v>19</v>
      </c>
      <c r="I7" s="153" t="s">
        <v>20</v>
      </c>
      <c r="J7" s="158" t="s">
        <v>21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45">
      <c r="A8" s="148"/>
      <c r="B8" s="150"/>
      <c r="C8" s="152"/>
      <c r="D8" s="135"/>
      <c r="E8" s="135"/>
      <c r="F8" s="135"/>
      <c r="G8" s="135"/>
      <c r="H8" s="154"/>
      <c r="I8" s="154"/>
      <c r="J8" s="159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912</v>
      </c>
      <c r="U8" t="s">
        <v>916</v>
      </c>
      <c r="W8" t="s">
        <v>917</v>
      </c>
    </row>
    <row r="9" spans="1:23" ht="30" customHeight="1" x14ac:dyDescent="0.45">
      <c r="A9" s="83">
        <v>1</v>
      </c>
      <c r="B9" s="80">
        <v>6401</v>
      </c>
      <c r="C9" s="86">
        <v>159700000</v>
      </c>
      <c r="D9" s="48" t="s">
        <v>921</v>
      </c>
      <c r="E9" s="48" t="s">
        <v>922</v>
      </c>
      <c r="F9" s="48" t="s">
        <v>923</v>
      </c>
      <c r="G9" s="48" t="s">
        <v>871</v>
      </c>
      <c r="H9" s="48">
        <v>2</v>
      </c>
      <c r="I9" s="48" t="s">
        <v>15</v>
      </c>
      <c r="J9" s="49">
        <v>20080101</v>
      </c>
      <c r="K9" s="66" t="s">
        <v>878</v>
      </c>
      <c r="L9" s="11" t="s">
        <v>69</v>
      </c>
      <c r="M9" s="11"/>
      <c r="N9" s="56">
        <v>58.2</v>
      </c>
      <c r="O9" s="67" t="s">
        <v>84</v>
      </c>
      <c r="P9" s="11" t="s">
        <v>877</v>
      </c>
      <c r="Q9" s="56">
        <v>11.35</v>
      </c>
      <c r="S9" t="e">
        <f>IF($B9="","",VLOOKUP($B9,入力用部員名簿!$B$2:$I$101,3,FALSE))</f>
        <v>#N/A</v>
      </c>
      <c r="T9">
        <f>IF(K9="","",VLOOKUP(K9,リスト!$F$3:$G$9,2,FALSE))</f>
        <v>5</v>
      </c>
      <c r="U9">
        <f>IF(O9="","",7)</f>
        <v>7</v>
      </c>
      <c r="W9">
        <f>IF(B9="","",VLOOKUP($F$3,学校一覧!$C$4:$F$117,4,FALSE))</f>
        <v>3</v>
      </c>
    </row>
    <row r="10" spans="1:23" ht="30" customHeight="1" x14ac:dyDescent="0.45">
      <c r="A10" s="84">
        <v>2</v>
      </c>
      <c r="B10" s="81"/>
      <c r="C10" s="87" t="str">
        <f>IF($B10="","",VLOOKUP($B10,入力用部員名簿!$B$2:$I$101,8,FALSE))</f>
        <v/>
      </c>
      <c r="D10" s="50" t="str">
        <f>IF($B10="","",VLOOKUP($B10,入力用部員名簿!$B$2:$I$101,2,FALSE))</f>
        <v/>
      </c>
      <c r="E10" s="50" t="str">
        <f t="shared" ref="E10:E23" si="0">IF($B10="","",ASC(S10))</f>
        <v/>
      </c>
      <c r="F10" s="50" t="str">
        <f>IF($B10="","",VLOOKUP($B10,入力用部員名簿!$B$2:$I$101,4,FALSE))</f>
        <v/>
      </c>
      <c r="G10" s="50" t="str">
        <f t="shared" ref="G10:G23" si="1">IF(B10="","",$F$3)</f>
        <v/>
      </c>
      <c r="H10" s="50" t="str">
        <f>IF($B10="","",VLOOKUP($B10,入力用部員名簿!$B$2:$I$101,5,FALSE))</f>
        <v/>
      </c>
      <c r="I10" s="50" t="str">
        <f>IF($B10="","",VLOOKUP($B10,入力用部員名簿!$B$2:$I$101,6,FALSE))</f>
        <v/>
      </c>
      <c r="J10" s="51" t="str">
        <f>IF($B10="","",VLOOKUP($B10,入力用部員名簿!$B$2:$I$101,7,FALSE))</f>
        <v/>
      </c>
      <c r="K10" s="68"/>
      <c r="L10" s="12"/>
      <c r="M10" s="12"/>
      <c r="N10" s="60"/>
      <c r="O10" s="69"/>
      <c r="P10" s="12"/>
      <c r="Q10" s="60"/>
      <c r="S10" t="str">
        <f>IF($B10="","",VLOOKUP($B10,入力用部員名簿!$B$2:$I$101,3,FALSE))</f>
        <v/>
      </c>
      <c r="T10" t="str">
        <f>IF(K10="","",VLOOKUP(K10,リスト!$F$3:$G$9,2,FALSE))</f>
        <v/>
      </c>
      <c r="U10" t="str">
        <f t="shared" ref="U10:U23" si="2">IF(O10="","",7)</f>
        <v/>
      </c>
      <c r="W10" t="str">
        <f>IF(B10="","",VLOOKUP($F$3,学校一覧!$C$4:$F$117,4,FALSE))</f>
        <v/>
      </c>
    </row>
    <row r="11" spans="1:23" ht="30" customHeight="1" x14ac:dyDescent="0.45">
      <c r="A11" s="84">
        <v>3</v>
      </c>
      <c r="B11" s="81"/>
      <c r="C11" s="87" t="str">
        <f>IF($B11="","",VLOOKUP($B11,入力用部員名簿!$B$2:$I$101,8,FALSE))</f>
        <v/>
      </c>
      <c r="D11" s="50" t="str">
        <f>IF($B11="","",VLOOKUP($B11,入力用部員名簿!$B$2:$I$101,2,FALSE))</f>
        <v/>
      </c>
      <c r="E11" s="50" t="str">
        <f t="shared" si="0"/>
        <v/>
      </c>
      <c r="F11" s="50" t="str">
        <f>IF($B11="","",VLOOKUP($B11,入力用部員名簿!$B$2:$I$101,4,FALSE))</f>
        <v/>
      </c>
      <c r="G11" s="50" t="str">
        <f t="shared" si="1"/>
        <v/>
      </c>
      <c r="H11" s="50" t="str">
        <f>IF($B11="","",VLOOKUP($B11,入力用部員名簿!$B$2:$I$101,5,FALSE))</f>
        <v/>
      </c>
      <c r="I11" s="50" t="str">
        <f>IF($B11="","",VLOOKUP($B11,入力用部員名簿!$B$2:$I$101,6,FALSE))</f>
        <v/>
      </c>
      <c r="J11" s="51" t="str">
        <f>IF($B11="","",VLOOKUP($B11,入力用部員名簿!$B$2:$I$101,7,FALSE))</f>
        <v/>
      </c>
      <c r="K11" s="68"/>
      <c r="L11" s="12"/>
      <c r="M11" s="12"/>
      <c r="N11" s="60"/>
      <c r="O11" s="69"/>
      <c r="P11" s="12"/>
      <c r="Q11" s="60"/>
      <c r="S11" t="str">
        <f>IF($B11="","",VLOOKUP($B11,入力用部員名簿!$B$2:$I$101,3,FALSE))</f>
        <v/>
      </c>
      <c r="T11" t="str">
        <f>IF(K11="","",VLOOKUP(K11,リスト!$F$3:$G$9,2,FALSE))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45">
      <c r="A12" s="84">
        <v>4</v>
      </c>
      <c r="B12" s="81"/>
      <c r="C12" s="87" t="str">
        <f>IF($B12="","",VLOOKUP($B12,入力用部員名簿!$B$2:$I$101,8,FALSE))</f>
        <v/>
      </c>
      <c r="D12" s="50" t="str">
        <f>IF($B12="","",VLOOKUP($B12,入力用部員名簿!$B$2:$I$101,2,FALSE))</f>
        <v/>
      </c>
      <c r="E12" s="50" t="str">
        <f t="shared" si="0"/>
        <v/>
      </c>
      <c r="F12" s="50" t="str">
        <f>IF($B12="","",VLOOKUP($B12,入力用部員名簿!$B$2:$I$101,4,FALSE))</f>
        <v/>
      </c>
      <c r="G12" s="50" t="str">
        <f t="shared" si="1"/>
        <v/>
      </c>
      <c r="H12" s="50" t="str">
        <f>IF($B12="","",VLOOKUP($B12,入力用部員名簿!$B$2:$I$101,5,FALSE))</f>
        <v/>
      </c>
      <c r="I12" s="50" t="str">
        <f>IF($B12="","",VLOOKUP($B12,入力用部員名簿!$B$2:$I$101,6,FALSE))</f>
        <v/>
      </c>
      <c r="J12" s="51" t="str">
        <f>IF($B12="","",VLOOKUP($B12,入力用部員名簿!$B$2:$I$101,7,FALSE))</f>
        <v/>
      </c>
      <c r="K12" s="68"/>
      <c r="L12" s="12"/>
      <c r="M12" s="12"/>
      <c r="N12" s="60"/>
      <c r="O12" s="69"/>
      <c r="P12" s="12"/>
      <c r="Q12" s="60"/>
      <c r="S12" t="str">
        <f>IF($B12="","",VLOOKUP($B12,入力用部員名簿!$B$2:$I$101,3,FALSE))</f>
        <v/>
      </c>
      <c r="T12" t="str">
        <f>IF(K12="","",VLOOKUP(K12,リスト!$F$3:$G$9,2,FALSE))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45">
      <c r="A13" s="84">
        <v>5</v>
      </c>
      <c r="B13" s="81"/>
      <c r="C13" s="87" t="str">
        <f>IF($B13="","",VLOOKUP($B13,入力用部員名簿!$B$2:$I$101,8,FALSE))</f>
        <v/>
      </c>
      <c r="D13" s="50" t="str">
        <f>IF($B13="","",VLOOKUP($B13,入力用部員名簿!$B$2:$I$101,2,FALSE))</f>
        <v/>
      </c>
      <c r="E13" s="50" t="str">
        <f t="shared" si="0"/>
        <v/>
      </c>
      <c r="F13" s="50" t="str">
        <f>IF($B13="","",VLOOKUP($B13,入力用部員名簿!$B$2:$I$101,4,FALSE))</f>
        <v/>
      </c>
      <c r="G13" s="50" t="str">
        <f t="shared" si="1"/>
        <v/>
      </c>
      <c r="H13" s="50" t="str">
        <f>IF($B13="","",VLOOKUP($B13,入力用部員名簿!$B$2:$I$101,5,FALSE))</f>
        <v/>
      </c>
      <c r="I13" s="50" t="str">
        <f>IF($B13="","",VLOOKUP($B13,入力用部員名簿!$B$2:$I$101,6,FALSE))</f>
        <v/>
      </c>
      <c r="J13" s="51" t="str">
        <f>IF($B13="","",VLOOKUP($B13,入力用部員名簿!$B$2:$I$101,7,FALSE))</f>
        <v/>
      </c>
      <c r="K13" s="68"/>
      <c r="L13" s="12"/>
      <c r="M13" s="12"/>
      <c r="N13" s="60"/>
      <c r="O13" s="69"/>
      <c r="P13" s="12"/>
      <c r="Q13" s="60"/>
      <c r="S13" t="str">
        <f>IF($B13="","",VLOOKUP($B13,入力用部員名簿!$B$2:$I$101,3,FALSE))</f>
        <v/>
      </c>
      <c r="T13" t="str">
        <f>IF(K13="","",VLOOKUP(K13,リスト!$F$3:$G$9,2,FALSE))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45">
      <c r="A14" s="84">
        <v>6</v>
      </c>
      <c r="B14" s="81"/>
      <c r="C14" s="87" t="str">
        <f>IF($B14="","",VLOOKUP($B14,入力用部員名簿!$B$2:$I$101,8,FALSE))</f>
        <v/>
      </c>
      <c r="D14" s="50" t="str">
        <f>IF($B14="","",VLOOKUP($B14,入力用部員名簿!$B$2:$I$101,2,FALSE))</f>
        <v/>
      </c>
      <c r="E14" s="50" t="str">
        <f t="shared" si="0"/>
        <v/>
      </c>
      <c r="F14" s="50" t="str">
        <f>IF($B14="","",VLOOKUP($B14,入力用部員名簿!$B$2:$I$101,4,FALSE))</f>
        <v/>
      </c>
      <c r="G14" s="50" t="str">
        <f t="shared" si="1"/>
        <v/>
      </c>
      <c r="H14" s="50" t="str">
        <f>IF($B14="","",VLOOKUP($B14,入力用部員名簿!$B$2:$I$101,5,FALSE))</f>
        <v/>
      </c>
      <c r="I14" s="50" t="str">
        <f>IF($B14="","",VLOOKUP($B14,入力用部員名簿!$B$2:$I$101,6,FALSE))</f>
        <v/>
      </c>
      <c r="J14" s="51" t="str">
        <f>IF($B14="","",VLOOKUP($B14,入力用部員名簿!$B$2:$I$101,7,FALSE))</f>
        <v/>
      </c>
      <c r="K14" s="68"/>
      <c r="L14" s="12"/>
      <c r="M14" s="12"/>
      <c r="N14" s="60"/>
      <c r="O14" s="69"/>
      <c r="P14" s="12"/>
      <c r="Q14" s="60"/>
      <c r="S14" t="str">
        <f>IF($B14="","",VLOOKUP($B14,入力用部員名簿!$B$2:$I$101,3,FALSE))</f>
        <v/>
      </c>
      <c r="T14" t="str">
        <f>IF(K14="","",VLOOKUP(K14,リスト!$F$3:$G$9,2,FALSE))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45">
      <c r="A15" s="84">
        <v>7</v>
      </c>
      <c r="B15" s="81"/>
      <c r="C15" s="87" t="str">
        <f>IF($B15="","",VLOOKUP($B15,入力用部員名簿!$B$2:$I$101,8,FALSE))</f>
        <v/>
      </c>
      <c r="D15" s="50" t="str">
        <f>IF($B15="","",VLOOKUP($B15,入力用部員名簿!$B$2:$I$101,2,FALSE))</f>
        <v/>
      </c>
      <c r="E15" s="50" t="str">
        <f t="shared" si="0"/>
        <v/>
      </c>
      <c r="F15" s="50" t="str">
        <f>IF($B15="","",VLOOKUP($B15,入力用部員名簿!$B$2:$I$101,4,FALSE))</f>
        <v/>
      </c>
      <c r="G15" s="50" t="str">
        <f t="shared" si="1"/>
        <v/>
      </c>
      <c r="H15" s="50" t="str">
        <f>IF($B15="","",VLOOKUP($B15,入力用部員名簿!$B$2:$I$101,5,FALSE))</f>
        <v/>
      </c>
      <c r="I15" s="50" t="str">
        <f>IF($B15="","",VLOOKUP($B15,入力用部員名簿!$B$2:$I$101,6,FALSE))</f>
        <v/>
      </c>
      <c r="J15" s="51" t="str">
        <f>IF($B15="","",VLOOKUP($B15,入力用部員名簿!$B$2:$I$101,7,FALSE))</f>
        <v/>
      </c>
      <c r="K15" s="68"/>
      <c r="L15" s="12"/>
      <c r="M15" s="12"/>
      <c r="N15" s="60"/>
      <c r="O15" s="69"/>
      <c r="P15" s="12"/>
      <c r="Q15" s="60"/>
      <c r="S15" t="str">
        <f>IF($B15="","",VLOOKUP($B15,入力用部員名簿!$B$2:$I$101,3,FALSE))</f>
        <v/>
      </c>
      <c r="T15" t="str">
        <f>IF(K15="","",VLOOKUP(K15,リスト!$F$3:$G$9,2,FALSE))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45">
      <c r="A16" s="84">
        <v>8</v>
      </c>
      <c r="B16" s="81"/>
      <c r="C16" s="87" t="str">
        <f>IF($B16="","",VLOOKUP($B16,入力用部員名簿!$B$2:$I$101,8,FALSE))</f>
        <v/>
      </c>
      <c r="D16" s="50" t="str">
        <f>IF($B16="","",VLOOKUP($B16,入力用部員名簿!$B$2:$I$101,2,FALSE))</f>
        <v/>
      </c>
      <c r="E16" s="50" t="str">
        <f t="shared" si="0"/>
        <v/>
      </c>
      <c r="F16" s="50" t="str">
        <f>IF($B16="","",VLOOKUP($B16,入力用部員名簿!$B$2:$I$101,4,FALSE))</f>
        <v/>
      </c>
      <c r="G16" s="50" t="str">
        <f t="shared" si="1"/>
        <v/>
      </c>
      <c r="H16" s="50" t="str">
        <f>IF($B16="","",VLOOKUP($B16,入力用部員名簿!$B$2:$I$101,5,FALSE))</f>
        <v/>
      </c>
      <c r="I16" s="50" t="str">
        <f>IF($B16="","",VLOOKUP($B16,入力用部員名簿!$B$2:$I$101,6,FALSE))</f>
        <v/>
      </c>
      <c r="J16" s="51" t="str">
        <f>IF($B16="","",VLOOKUP($B16,入力用部員名簿!$B$2:$I$101,7,FALSE))</f>
        <v/>
      </c>
      <c r="K16" s="68"/>
      <c r="L16" s="12"/>
      <c r="M16" s="12"/>
      <c r="N16" s="60"/>
      <c r="O16" s="69"/>
      <c r="P16" s="12"/>
      <c r="Q16" s="60"/>
      <c r="S16" t="str">
        <f>IF($B16="","",VLOOKUP($B16,入力用部員名簿!$B$2:$I$101,3,FALSE))</f>
        <v/>
      </c>
      <c r="T16" t="str">
        <f>IF(K16="","",VLOOKUP(K16,リスト!$F$3:$G$9,2,FALSE))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45">
      <c r="A17" s="84">
        <v>9</v>
      </c>
      <c r="B17" s="81"/>
      <c r="C17" s="87" t="str">
        <f>IF($B17="","",VLOOKUP($B17,入力用部員名簿!$B$2:$I$101,8,FALSE))</f>
        <v/>
      </c>
      <c r="D17" s="50" t="str">
        <f>IF($B17="","",VLOOKUP($B17,入力用部員名簿!$B$2:$I$101,2,FALSE))</f>
        <v/>
      </c>
      <c r="E17" s="50" t="str">
        <f t="shared" si="0"/>
        <v/>
      </c>
      <c r="F17" s="50" t="str">
        <f>IF($B17="","",VLOOKUP($B17,入力用部員名簿!$B$2:$I$101,4,FALSE))</f>
        <v/>
      </c>
      <c r="G17" s="50" t="str">
        <f t="shared" si="1"/>
        <v/>
      </c>
      <c r="H17" s="50" t="str">
        <f>IF($B17="","",VLOOKUP($B17,入力用部員名簿!$B$2:$I$101,5,FALSE))</f>
        <v/>
      </c>
      <c r="I17" s="50" t="str">
        <f>IF($B17="","",VLOOKUP($B17,入力用部員名簿!$B$2:$I$101,6,FALSE))</f>
        <v/>
      </c>
      <c r="J17" s="51" t="str">
        <f>IF($B17="","",VLOOKUP($B17,入力用部員名簿!$B$2:$I$101,7,FALSE))</f>
        <v/>
      </c>
      <c r="K17" s="68"/>
      <c r="L17" s="12"/>
      <c r="M17" s="12"/>
      <c r="N17" s="60"/>
      <c r="O17" s="69"/>
      <c r="P17" s="12"/>
      <c r="Q17" s="60"/>
      <c r="S17" t="str">
        <f>IF($B17="","",VLOOKUP($B17,入力用部員名簿!$B$2:$I$101,3,FALSE))</f>
        <v/>
      </c>
      <c r="T17" t="str">
        <f>IF(K17="","",VLOOKUP(K17,リスト!$F$3:$G$9,2,FALSE))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45">
      <c r="A18" s="84">
        <v>10</v>
      </c>
      <c r="B18" s="81"/>
      <c r="C18" s="87" t="str">
        <f>IF($B18="","",VLOOKUP($B18,入力用部員名簿!$B$2:$I$101,8,FALSE))</f>
        <v/>
      </c>
      <c r="D18" s="50" t="str">
        <f>IF($B18="","",VLOOKUP($B18,入力用部員名簿!$B$2:$I$101,2,FALSE))</f>
        <v/>
      </c>
      <c r="E18" s="50" t="str">
        <f t="shared" si="0"/>
        <v/>
      </c>
      <c r="F18" s="50" t="str">
        <f>IF($B18="","",VLOOKUP($B18,入力用部員名簿!$B$2:$I$101,4,FALSE))</f>
        <v/>
      </c>
      <c r="G18" s="50" t="str">
        <f t="shared" si="1"/>
        <v/>
      </c>
      <c r="H18" s="50" t="str">
        <f>IF($B18="","",VLOOKUP($B18,入力用部員名簿!$B$2:$I$101,5,FALSE))</f>
        <v/>
      </c>
      <c r="I18" s="50" t="str">
        <f>IF($B18="","",VLOOKUP($B18,入力用部員名簿!$B$2:$I$101,6,FALSE))</f>
        <v/>
      </c>
      <c r="J18" s="51" t="str">
        <f>IF($B18="","",VLOOKUP($B18,入力用部員名簿!$B$2:$I$101,7,FALSE))</f>
        <v/>
      </c>
      <c r="K18" s="68"/>
      <c r="L18" s="12"/>
      <c r="M18" s="12"/>
      <c r="N18" s="60"/>
      <c r="O18" s="69"/>
      <c r="P18" s="12"/>
      <c r="Q18" s="60"/>
      <c r="S18" t="str">
        <f>IF($B18="","",VLOOKUP($B18,入力用部員名簿!$B$2:$I$101,3,FALSE))</f>
        <v/>
      </c>
      <c r="T18" t="str">
        <f>IF(K18="","",VLOOKUP(K18,リスト!$F$3:$G$9,2,FALSE))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45">
      <c r="A19" s="84">
        <v>11</v>
      </c>
      <c r="B19" s="81"/>
      <c r="C19" s="87" t="str">
        <f>IF($B19="","",VLOOKUP($B19,入力用部員名簿!$B$2:$I$101,8,FALSE))</f>
        <v/>
      </c>
      <c r="D19" s="50" t="str">
        <f>IF($B19="","",VLOOKUP($B19,入力用部員名簿!$B$2:$I$101,2,FALSE))</f>
        <v/>
      </c>
      <c r="E19" s="50" t="str">
        <f t="shared" si="0"/>
        <v/>
      </c>
      <c r="F19" s="50" t="str">
        <f>IF($B19="","",VLOOKUP($B19,入力用部員名簿!$B$2:$I$101,4,FALSE))</f>
        <v/>
      </c>
      <c r="G19" s="50" t="str">
        <f t="shared" si="1"/>
        <v/>
      </c>
      <c r="H19" s="50" t="str">
        <f>IF($B19="","",VLOOKUP($B19,入力用部員名簿!$B$2:$I$101,5,FALSE))</f>
        <v/>
      </c>
      <c r="I19" s="50" t="str">
        <f>IF($B19="","",VLOOKUP($B19,入力用部員名簿!$B$2:$I$101,6,FALSE))</f>
        <v/>
      </c>
      <c r="J19" s="51" t="str">
        <f>IF($B19="","",VLOOKUP($B19,入力用部員名簿!$B$2:$I$101,7,FALSE))</f>
        <v/>
      </c>
      <c r="K19" s="68"/>
      <c r="L19" s="12"/>
      <c r="M19" s="12"/>
      <c r="N19" s="60"/>
      <c r="O19" s="69"/>
      <c r="P19" s="12"/>
      <c r="Q19" s="60"/>
      <c r="S19" t="str">
        <f>IF($B19="","",VLOOKUP($B19,入力用部員名簿!$B$2:$I$101,3,FALSE))</f>
        <v/>
      </c>
      <c r="T19" t="str">
        <f>IF(K19="","",VLOOKUP(K19,リスト!$F$3:$G$9,2,FALSE))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45">
      <c r="A20" s="84">
        <v>12</v>
      </c>
      <c r="B20" s="81"/>
      <c r="C20" s="87" t="str">
        <f>IF($B20="","",VLOOKUP($B20,入力用部員名簿!$B$2:$I$101,8,FALSE))</f>
        <v/>
      </c>
      <c r="D20" s="50" t="str">
        <f>IF($B20="","",VLOOKUP($B20,入力用部員名簿!$B$2:$I$101,2,FALSE))</f>
        <v/>
      </c>
      <c r="E20" s="50" t="str">
        <f t="shared" si="0"/>
        <v/>
      </c>
      <c r="F20" s="50" t="str">
        <f>IF($B20="","",VLOOKUP($B20,入力用部員名簿!$B$2:$I$101,4,FALSE))</f>
        <v/>
      </c>
      <c r="G20" s="50" t="str">
        <f t="shared" si="1"/>
        <v/>
      </c>
      <c r="H20" s="50" t="str">
        <f>IF($B20="","",VLOOKUP($B20,入力用部員名簿!$B$2:$I$101,5,FALSE))</f>
        <v/>
      </c>
      <c r="I20" s="50" t="str">
        <f>IF($B20="","",VLOOKUP($B20,入力用部員名簿!$B$2:$I$101,6,FALSE))</f>
        <v/>
      </c>
      <c r="J20" s="51" t="str">
        <f>IF($B20="","",VLOOKUP($B20,入力用部員名簿!$B$2:$I$101,7,FALSE))</f>
        <v/>
      </c>
      <c r="K20" s="68"/>
      <c r="L20" s="12"/>
      <c r="M20" s="12"/>
      <c r="N20" s="60"/>
      <c r="O20" s="69"/>
      <c r="P20" s="12"/>
      <c r="Q20" s="60"/>
      <c r="S20" t="str">
        <f>IF($B20="","",VLOOKUP($B20,入力用部員名簿!$B$2:$I$101,3,FALSE))</f>
        <v/>
      </c>
      <c r="T20" t="str">
        <f>IF(K20="","",VLOOKUP(K20,リスト!$F$3:$G$9,2,FALSE))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45">
      <c r="A21" s="84">
        <v>13</v>
      </c>
      <c r="B21" s="81"/>
      <c r="C21" s="87" t="str">
        <f>IF($B21="","",VLOOKUP($B21,入力用部員名簿!$B$2:$I$101,8,FALSE))</f>
        <v/>
      </c>
      <c r="D21" s="50" t="str">
        <f>IF($B21="","",VLOOKUP($B21,入力用部員名簿!$B$2:$I$101,2,FALSE))</f>
        <v/>
      </c>
      <c r="E21" s="50" t="str">
        <f t="shared" si="0"/>
        <v/>
      </c>
      <c r="F21" s="50" t="str">
        <f>IF($B21="","",VLOOKUP($B21,入力用部員名簿!$B$2:$I$101,4,FALSE))</f>
        <v/>
      </c>
      <c r="G21" s="50" t="str">
        <f t="shared" si="1"/>
        <v/>
      </c>
      <c r="H21" s="50" t="str">
        <f>IF($B21="","",VLOOKUP($B21,入力用部員名簿!$B$2:$I$101,5,FALSE))</f>
        <v/>
      </c>
      <c r="I21" s="50" t="str">
        <f>IF($B21="","",VLOOKUP($B21,入力用部員名簿!$B$2:$I$101,6,FALSE))</f>
        <v/>
      </c>
      <c r="J21" s="51" t="str">
        <f>IF($B21="","",VLOOKUP($B21,入力用部員名簿!$B$2:$I$101,7,FALSE))</f>
        <v/>
      </c>
      <c r="K21" s="68"/>
      <c r="L21" s="12"/>
      <c r="M21" s="12"/>
      <c r="N21" s="60"/>
      <c r="O21" s="69"/>
      <c r="P21" s="12"/>
      <c r="Q21" s="60"/>
      <c r="S21" t="str">
        <f>IF($B21="","",VLOOKUP($B21,入力用部員名簿!$B$2:$I$101,3,FALSE))</f>
        <v/>
      </c>
      <c r="T21" t="str">
        <f>IF(K21="","",VLOOKUP(K21,リスト!$F$3:$G$9,2,FALSE))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45">
      <c r="A22" s="84">
        <v>14</v>
      </c>
      <c r="B22" s="81"/>
      <c r="C22" s="87" t="str">
        <f>IF($B22="","",VLOOKUP($B22,入力用部員名簿!$B$2:$I$101,8,FALSE))</f>
        <v/>
      </c>
      <c r="D22" s="50" t="str">
        <f>IF($B22="","",VLOOKUP($B22,入力用部員名簿!$B$2:$I$101,2,FALSE))</f>
        <v/>
      </c>
      <c r="E22" s="50" t="str">
        <f t="shared" si="0"/>
        <v/>
      </c>
      <c r="F22" s="50" t="str">
        <f>IF($B22="","",VLOOKUP($B22,入力用部員名簿!$B$2:$I$101,4,FALSE))</f>
        <v/>
      </c>
      <c r="G22" s="50" t="str">
        <f t="shared" si="1"/>
        <v/>
      </c>
      <c r="H22" s="50" t="str">
        <f>IF($B22="","",VLOOKUP($B22,入力用部員名簿!$B$2:$I$101,5,FALSE))</f>
        <v/>
      </c>
      <c r="I22" s="50" t="str">
        <f>IF($B22="","",VLOOKUP($B22,入力用部員名簿!$B$2:$I$101,6,FALSE))</f>
        <v/>
      </c>
      <c r="J22" s="51" t="str">
        <f>IF($B22="","",VLOOKUP($B22,入力用部員名簿!$B$2:$I$101,7,FALSE))</f>
        <v/>
      </c>
      <c r="K22" s="68"/>
      <c r="L22" s="12"/>
      <c r="M22" s="12"/>
      <c r="N22" s="60"/>
      <c r="O22" s="69"/>
      <c r="P22" s="12"/>
      <c r="Q22" s="60"/>
      <c r="S22" t="str">
        <f>IF($B22="","",VLOOKUP($B22,入力用部員名簿!$B$2:$I$101,3,FALSE))</f>
        <v/>
      </c>
      <c r="T22" t="str">
        <f>IF(K22="","",VLOOKUP(K22,リスト!$F$3:$G$9,2,FALSE))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45">
      <c r="A23" s="85">
        <v>15</v>
      </c>
      <c r="B23" s="82"/>
      <c r="C23" s="88" t="str">
        <f>IF($B23="","",VLOOKUP($B23,入力用部員名簿!$B$2:$I$101,8,FALSE))</f>
        <v/>
      </c>
      <c r="D23" s="52" t="str">
        <f>IF($B23="","",VLOOKUP($B23,入力用部員名簿!$B$2:$I$101,2,FALSE))</f>
        <v/>
      </c>
      <c r="E23" s="52" t="str">
        <f t="shared" si="0"/>
        <v/>
      </c>
      <c r="F23" s="52" t="str">
        <f>IF($B23="","",VLOOKUP($B23,入力用部員名簿!$B$2:$I$101,4,FALSE))</f>
        <v/>
      </c>
      <c r="G23" s="52" t="str">
        <f t="shared" si="1"/>
        <v/>
      </c>
      <c r="H23" s="52" t="str">
        <f>IF($B23="","",VLOOKUP($B23,入力用部員名簿!$B$2:$I$101,5,FALSE))</f>
        <v/>
      </c>
      <c r="I23" s="52" t="str">
        <f>IF($B23="","",VLOOKUP($B23,入力用部員名簿!$B$2:$I$101,6,FALSE))</f>
        <v/>
      </c>
      <c r="J23" s="53" t="str">
        <f>IF($B23="","",VLOOKUP($B23,入力用部員名簿!$B$2:$I$101,7,FALSE))</f>
        <v/>
      </c>
      <c r="K23" s="70"/>
      <c r="L23" s="13"/>
      <c r="M23" s="13"/>
      <c r="N23" s="64"/>
      <c r="O23" s="71"/>
      <c r="P23" s="13"/>
      <c r="Q23" s="64"/>
      <c r="S23" t="str">
        <f>IF($B23="","",VLOOKUP($B23,入力用部員名簿!$B$2:$I$101,3,FALSE))</f>
        <v/>
      </c>
      <c r="T23" t="str">
        <f>IF(K23="","",VLOOKUP(K23,リスト!$F$3:$G$9,2,FALSE))</f>
        <v/>
      </c>
      <c r="U23" t="str">
        <f t="shared" si="2"/>
        <v/>
      </c>
      <c r="W23" t="str">
        <f>IF(B23="","",VLOOKUP($F$3,学校一覧!$C$4:$F$117,4,FALSE))</f>
        <v/>
      </c>
    </row>
  </sheetData>
  <sheetProtection selectLockedCells="1" selectUnlockedCells="1"/>
  <mergeCells count="27">
    <mergeCell ref="K5:Q5"/>
    <mergeCell ref="A7:A8"/>
    <mergeCell ref="B7:B8"/>
    <mergeCell ref="C7:C8"/>
    <mergeCell ref="D7:D8"/>
    <mergeCell ref="E7:E8"/>
    <mergeCell ref="F7:F8"/>
    <mergeCell ref="G7:G8"/>
    <mergeCell ref="H7:H8"/>
    <mergeCell ref="O7:Q7"/>
    <mergeCell ref="I7:I8"/>
    <mergeCell ref="J7:J8"/>
    <mergeCell ref="K7:K8"/>
    <mergeCell ref="L7:L8"/>
    <mergeCell ref="M7:M8"/>
    <mergeCell ref="N7:N8"/>
    <mergeCell ref="O1:Q1"/>
    <mergeCell ref="A3:B4"/>
    <mergeCell ref="C3:D4"/>
    <mergeCell ref="J3:J4"/>
    <mergeCell ref="K3:M4"/>
    <mergeCell ref="N3:O3"/>
    <mergeCell ref="P3:Q3"/>
    <mergeCell ref="N4:O4"/>
    <mergeCell ref="P4:Q4"/>
    <mergeCell ref="F3:I3"/>
    <mergeCell ref="F4:I4"/>
  </mergeCells>
  <phoneticPr fontId="1"/>
  <dataValidations count="3">
    <dataValidation imeMode="on" allowBlank="1" showInputMessage="1" showErrorMessage="1" sqref="K3:M4" xr:uid="{00000000-0002-0000-0000-000000000000}"/>
    <dataValidation imeMode="off" allowBlank="1" showInputMessage="1" showErrorMessage="1" sqref="P3:Q4" xr:uid="{00000000-0002-0000-0000-000001000000}"/>
    <dataValidation showInputMessage="1" showErrorMessage="1" sqref="F4:I4" xr:uid="{00000000-0002-0000-0000-000002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学校一覧!$C$3:$C$117</xm:f>
          </x14:formula1>
          <xm:sqref>F3</xm:sqref>
        </x14:dataValidation>
        <x14:dataValidation type="list" showInputMessage="1" showErrorMessage="1" xr:uid="{00000000-0002-0000-0000-000004000000}">
          <x14:formula1>
            <xm:f>リスト!$C$2:$C$15</xm:f>
          </x14:formula1>
          <xm:sqref>C3:D4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AQ1"/>
  <sheetViews>
    <sheetView tabSelected="1" workbookViewId="0">
      <selection activeCell="D12" sqref="D12"/>
    </sheetView>
  </sheetViews>
  <sheetFormatPr defaultRowHeight="18" x14ac:dyDescent="0.45"/>
  <sheetData>
    <row r="1" spans="1:43" x14ac:dyDescent="0.45">
      <c r="A1" t="s">
        <v>927</v>
      </c>
      <c r="B1" t="s">
        <v>0</v>
      </c>
      <c r="C1" t="s">
        <v>928</v>
      </c>
      <c r="D1" t="s">
        <v>929</v>
      </c>
      <c r="E1" t="s">
        <v>930</v>
      </c>
      <c r="F1" t="s">
        <v>931</v>
      </c>
      <c r="G1" t="s">
        <v>932</v>
      </c>
      <c r="H1" t="s">
        <v>933</v>
      </c>
      <c r="I1" t="s">
        <v>934</v>
      </c>
      <c r="J1" t="s">
        <v>1</v>
      </c>
      <c r="K1" t="s">
        <v>2</v>
      </c>
      <c r="L1" t="s">
        <v>935</v>
      </c>
      <c r="M1" t="s">
        <v>3</v>
      </c>
      <c r="N1" t="s">
        <v>936</v>
      </c>
      <c r="O1" t="s">
        <v>4</v>
      </c>
      <c r="P1" t="s">
        <v>5</v>
      </c>
      <c r="Q1" t="s">
        <v>937</v>
      </c>
      <c r="R1" t="s">
        <v>938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939</v>
      </c>
      <c r="Y1" t="s">
        <v>11</v>
      </c>
      <c r="Z1" t="s">
        <v>940</v>
      </c>
      <c r="AA1" t="s">
        <v>941</v>
      </c>
      <c r="AB1" t="s">
        <v>942</v>
      </c>
      <c r="AC1" t="s">
        <v>943</v>
      </c>
      <c r="AD1" t="s">
        <v>944</v>
      </c>
      <c r="AE1" t="s">
        <v>12</v>
      </c>
      <c r="AF1" t="s">
        <v>13</v>
      </c>
      <c r="AG1" t="s">
        <v>14</v>
      </c>
      <c r="AH1" t="s">
        <v>945</v>
      </c>
      <c r="AI1" t="s">
        <v>946</v>
      </c>
      <c r="AJ1" t="s">
        <v>947</v>
      </c>
      <c r="AK1" t="s">
        <v>948</v>
      </c>
      <c r="AL1" t="s">
        <v>949</v>
      </c>
      <c r="AM1" t="s">
        <v>950</v>
      </c>
      <c r="AN1" t="s">
        <v>951</v>
      </c>
      <c r="AO1" t="s">
        <v>952</v>
      </c>
      <c r="AP1" t="s">
        <v>953</v>
      </c>
      <c r="AQ1" t="s">
        <v>954</v>
      </c>
    </row>
  </sheetData>
  <sortState xmlns:xlrd2="http://schemas.microsoft.com/office/spreadsheetml/2017/richdata2" ref="A3:AQ58">
    <sortCondition ref="E3:E58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autoPageBreaks="0"/>
  </sheetPr>
  <dimension ref="A1:N101"/>
  <sheetViews>
    <sheetView showGridLines="0" topLeftCell="B1" zoomScaleNormal="100" workbookViewId="0">
      <pane xSplit="1" ySplit="1" topLeftCell="C14" activePane="bottomRight" state="frozen"/>
      <selection activeCell="B1" sqref="B1"/>
      <selection pane="topRight" activeCell="C1" sqref="C1"/>
      <selection pane="bottomLeft" activeCell="B2" sqref="B2"/>
      <selection pane="bottomRight" activeCell="E6" sqref="E6"/>
    </sheetView>
  </sheetViews>
  <sheetFormatPr defaultRowHeight="18" x14ac:dyDescent="0.45"/>
  <cols>
    <col min="1" max="1" width="0" hidden="1" customWidth="1"/>
    <col min="2" max="2" width="6.69921875" style="1" customWidth="1"/>
    <col min="3" max="3" width="13" style="2" customWidth="1"/>
    <col min="4" max="4" width="13.8984375" style="3" customWidth="1"/>
    <col min="5" max="5" width="16.5" style="3" customWidth="1"/>
    <col min="6" max="7" width="4" style="1" customWidth="1"/>
    <col min="8" max="8" width="10.69921875" customWidth="1"/>
    <col min="9" max="9" width="10.59765625" customWidth="1"/>
  </cols>
  <sheetData>
    <row r="1" spans="1:14" s="1" customFormat="1" ht="31.5" customHeight="1" x14ac:dyDescent="0.45">
      <c r="A1" s="4"/>
      <c r="B1" s="10" t="s">
        <v>955</v>
      </c>
      <c r="C1" s="8" t="s">
        <v>16</v>
      </c>
      <c r="D1" s="9" t="s">
        <v>17</v>
      </c>
      <c r="E1" s="9" t="s">
        <v>18</v>
      </c>
      <c r="F1" s="9" t="s">
        <v>19</v>
      </c>
      <c r="G1" s="9" t="s">
        <v>20</v>
      </c>
      <c r="H1" s="8" t="s">
        <v>21</v>
      </c>
      <c r="I1" s="8" t="s">
        <v>22</v>
      </c>
      <c r="K1" s="1" t="s">
        <v>956</v>
      </c>
      <c r="L1" s="1" t="s">
        <v>957</v>
      </c>
      <c r="M1" s="1" t="s">
        <v>958</v>
      </c>
      <c r="N1" s="1" t="s">
        <v>959</v>
      </c>
    </row>
    <row r="2" spans="1:14" ht="17.25" customHeight="1" x14ac:dyDescent="0.45">
      <c r="A2" s="5">
        <v>1</v>
      </c>
      <c r="B2" s="4" t="str">
        <f>IF(JAAF登録データ貼付!E2="","",JAAF登録データ貼付!E2)</f>
        <v/>
      </c>
      <c r="C2" s="6" t="str">
        <f>IF(JAAF登録データ貼付!C2="","",CONCATENATE(JAAF登録データ貼付!C2,"　",JAAF登録データ貼付!D2))</f>
        <v/>
      </c>
      <c r="D2" s="7" t="str">
        <f>IF(K2="","",ASC(K2))</f>
        <v/>
      </c>
      <c r="E2" s="7" t="str">
        <f>IF(L2="","",ASC(L2))</f>
        <v/>
      </c>
      <c r="F2" s="4" t="str">
        <f>IF(M2="","",M2)</f>
        <v/>
      </c>
      <c r="G2" s="4" t="str">
        <f>IF(N2="","",N2)</f>
        <v/>
      </c>
      <c r="H2" s="100" t="str">
        <f>IF(JAAF登録データ貼付!S2="","",JAAF登録データ貼付!S2)</f>
        <v/>
      </c>
      <c r="I2" s="5" t="str">
        <f>IF(JAAF登録データ貼付!B2="","",JAAF登録データ貼付!B2)</f>
        <v/>
      </c>
      <c r="K2" t="str">
        <f>IF(JAAF登録データ貼付!F2="","",CONCATENATE(JAAF登録データ貼付!F2,"　",JAAF登録データ貼付!G2))</f>
        <v/>
      </c>
      <c r="L2" t="str">
        <f>IF(JAAF登録データ貼付!H2="","",CONCATENATE(JAAF登録データ貼付!H2,"　",JAAF登録データ貼付!I2))</f>
        <v/>
      </c>
      <c r="M2" t="str">
        <f>IF(JAAF登録データ貼付!V2="","",RIGHT(JAAF登録データ貼付!V2,1))</f>
        <v/>
      </c>
      <c r="N2" t="str">
        <f>IF(JAAF登録データ貼付!K2="","",LEFT(JAAF登録データ貼付!K2,1))</f>
        <v/>
      </c>
    </row>
    <row r="3" spans="1:14" ht="17.25" customHeight="1" x14ac:dyDescent="0.45">
      <c r="A3" s="5">
        <v>2</v>
      </c>
      <c r="B3" s="4" t="str">
        <f>IF(JAAF登録データ貼付!E3="","",JAAF登録データ貼付!E3)</f>
        <v/>
      </c>
      <c r="C3" s="6" t="str">
        <f>IF(JAAF登録データ貼付!C3="","",CONCATENATE(JAAF登録データ貼付!C3,"　",JAAF登録データ貼付!D3))</f>
        <v/>
      </c>
      <c r="D3" s="7" t="str">
        <f t="shared" ref="D3:D66" si="0">IF(K3="","",ASC(K3))</f>
        <v/>
      </c>
      <c r="E3" s="7" t="str">
        <f t="shared" ref="E3:E66" si="1">IF(L3="","",ASC(L3))</f>
        <v/>
      </c>
      <c r="F3" s="4" t="str">
        <f t="shared" ref="F3:F66" si="2">IF(M3="","",M3)</f>
        <v/>
      </c>
      <c r="G3" s="4" t="str">
        <f t="shared" ref="G3:G66" si="3">IF(N3="","",N3)</f>
        <v/>
      </c>
      <c r="H3" s="100" t="str">
        <f>IF(JAAF登録データ貼付!S3="","",JAAF登録データ貼付!S3)</f>
        <v/>
      </c>
      <c r="I3" s="5" t="str">
        <f>IF(JAAF登録データ貼付!B3="","",JAAF登録データ貼付!B3)</f>
        <v/>
      </c>
      <c r="K3" t="str">
        <f>IF(JAAF登録データ貼付!F3="","",CONCATENATE(JAAF登録データ貼付!F3,"　",JAAF登録データ貼付!G3))</f>
        <v/>
      </c>
      <c r="L3" t="str">
        <f>IF(JAAF登録データ貼付!H3="","",CONCATENATE(JAAF登録データ貼付!H3,"　",JAAF登録データ貼付!I3))</f>
        <v/>
      </c>
      <c r="M3" t="str">
        <f>IF(JAAF登録データ貼付!V3="","",RIGHT(JAAF登録データ貼付!V3,1))</f>
        <v/>
      </c>
      <c r="N3" t="str">
        <f>IF(JAAF登録データ貼付!K3="","",LEFT(JAAF登録データ貼付!K3,1))</f>
        <v/>
      </c>
    </row>
    <row r="4" spans="1:14" ht="17.25" customHeight="1" x14ac:dyDescent="0.45">
      <c r="A4" s="5">
        <v>3</v>
      </c>
      <c r="B4" s="4" t="str">
        <f>IF(JAAF登録データ貼付!E4="","",JAAF登録データ貼付!E4)</f>
        <v/>
      </c>
      <c r="C4" s="6" t="str">
        <f>IF(JAAF登録データ貼付!C4="","",CONCATENATE(JAAF登録データ貼付!C4,"　",JAAF登録データ貼付!D4))</f>
        <v/>
      </c>
      <c r="D4" s="7" t="str">
        <f t="shared" si="0"/>
        <v/>
      </c>
      <c r="E4" s="7" t="str">
        <f t="shared" si="1"/>
        <v/>
      </c>
      <c r="F4" s="4" t="str">
        <f t="shared" si="2"/>
        <v/>
      </c>
      <c r="G4" s="4" t="str">
        <f t="shared" si="3"/>
        <v/>
      </c>
      <c r="H4" s="100" t="str">
        <f>IF(JAAF登録データ貼付!S4="","",JAAF登録データ貼付!S4)</f>
        <v/>
      </c>
      <c r="I4" s="5" t="str">
        <f>IF(JAAF登録データ貼付!B4="","",JAAF登録データ貼付!B4)</f>
        <v/>
      </c>
      <c r="K4" t="str">
        <f>IF(JAAF登録データ貼付!F4="","",CONCATENATE(JAAF登録データ貼付!F4,"　",JAAF登録データ貼付!G4))</f>
        <v/>
      </c>
      <c r="L4" t="str">
        <f>IF(JAAF登録データ貼付!H4="","",CONCATENATE(JAAF登録データ貼付!H4,"　",JAAF登録データ貼付!I4))</f>
        <v/>
      </c>
      <c r="M4" t="str">
        <f>IF(JAAF登録データ貼付!V4="","",RIGHT(JAAF登録データ貼付!V4,1))</f>
        <v/>
      </c>
      <c r="N4" t="str">
        <f>IF(JAAF登録データ貼付!K4="","",LEFT(JAAF登録データ貼付!K4,1))</f>
        <v/>
      </c>
    </row>
    <row r="5" spans="1:14" ht="17.25" customHeight="1" x14ac:dyDescent="0.45">
      <c r="A5" s="5">
        <v>4</v>
      </c>
      <c r="B5" s="4" t="str">
        <f>IF(JAAF登録データ貼付!E5="","",JAAF登録データ貼付!E5)</f>
        <v/>
      </c>
      <c r="C5" s="6" t="str">
        <f>IF(JAAF登録データ貼付!C5="","",CONCATENATE(JAAF登録データ貼付!C5,"　",JAAF登録データ貼付!D5))</f>
        <v/>
      </c>
      <c r="D5" s="7" t="str">
        <f t="shared" si="0"/>
        <v/>
      </c>
      <c r="E5" s="7" t="str">
        <f t="shared" si="1"/>
        <v/>
      </c>
      <c r="F5" s="4" t="str">
        <f t="shared" si="2"/>
        <v/>
      </c>
      <c r="G5" s="4" t="str">
        <f t="shared" si="3"/>
        <v/>
      </c>
      <c r="H5" s="100" t="str">
        <f>IF(JAAF登録データ貼付!S5="","",JAAF登録データ貼付!S5)</f>
        <v/>
      </c>
      <c r="I5" s="5" t="str">
        <f>IF(JAAF登録データ貼付!B5="","",JAAF登録データ貼付!B5)</f>
        <v/>
      </c>
      <c r="K5" t="str">
        <f>IF(JAAF登録データ貼付!F5="","",CONCATENATE(JAAF登録データ貼付!F5,"　",JAAF登録データ貼付!G5))</f>
        <v/>
      </c>
      <c r="L5" t="str">
        <f>IF(JAAF登録データ貼付!H5="","",CONCATENATE(JAAF登録データ貼付!H5,"　",JAAF登録データ貼付!I5))</f>
        <v/>
      </c>
      <c r="M5" t="str">
        <f>IF(JAAF登録データ貼付!V5="","",RIGHT(JAAF登録データ貼付!V5,1))</f>
        <v/>
      </c>
      <c r="N5" t="str">
        <f>IF(JAAF登録データ貼付!K5="","",LEFT(JAAF登録データ貼付!K5,1))</f>
        <v/>
      </c>
    </row>
    <row r="6" spans="1:14" ht="17.25" customHeight="1" x14ac:dyDescent="0.45">
      <c r="A6" s="5">
        <v>5</v>
      </c>
      <c r="B6" s="4" t="str">
        <f>IF(JAAF登録データ貼付!E6="","",JAAF登録データ貼付!E6)</f>
        <v/>
      </c>
      <c r="C6" s="6" t="str">
        <f>IF(JAAF登録データ貼付!C6="","",CONCATENATE(JAAF登録データ貼付!C6,"　",JAAF登録データ貼付!D6))</f>
        <v/>
      </c>
      <c r="D6" s="7" t="str">
        <f t="shared" si="0"/>
        <v/>
      </c>
      <c r="E6" s="7" t="str">
        <f t="shared" si="1"/>
        <v/>
      </c>
      <c r="F6" s="4" t="str">
        <f t="shared" si="2"/>
        <v/>
      </c>
      <c r="G6" s="4" t="str">
        <f t="shared" si="3"/>
        <v/>
      </c>
      <c r="H6" s="100" t="str">
        <f>IF(JAAF登録データ貼付!S6="","",JAAF登録データ貼付!S6)</f>
        <v/>
      </c>
      <c r="I6" s="5" t="str">
        <f>IF(JAAF登録データ貼付!B6="","",JAAF登録データ貼付!B6)</f>
        <v/>
      </c>
      <c r="K6" t="str">
        <f>IF(JAAF登録データ貼付!F6="","",CONCATENATE(JAAF登録データ貼付!F6,"　",JAAF登録データ貼付!G6))</f>
        <v/>
      </c>
      <c r="L6" t="str">
        <f>IF(JAAF登録データ貼付!H6="","",CONCATENATE(JAAF登録データ貼付!H6,"　",JAAF登録データ貼付!I6))</f>
        <v/>
      </c>
      <c r="M6" t="str">
        <f>IF(JAAF登録データ貼付!V6="","",RIGHT(JAAF登録データ貼付!V6,1))</f>
        <v/>
      </c>
      <c r="N6" t="str">
        <f>IF(JAAF登録データ貼付!K6="","",LEFT(JAAF登録データ貼付!K6,1))</f>
        <v/>
      </c>
    </row>
    <row r="7" spans="1:14" ht="17.25" customHeight="1" x14ac:dyDescent="0.45">
      <c r="A7" s="5">
        <v>6</v>
      </c>
      <c r="B7" s="4" t="str">
        <f>IF(JAAF登録データ貼付!E7="","",JAAF登録データ貼付!E7)</f>
        <v/>
      </c>
      <c r="C7" s="6" t="str">
        <f>IF(JAAF登録データ貼付!C7="","",CONCATENATE(JAAF登録データ貼付!C7,"　",JAAF登録データ貼付!D7))</f>
        <v/>
      </c>
      <c r="D7" s="7" t="str">
        <f t="shared" si="0"/>
        <v/>
      </c>
      <c r="E7" s="7" t="str">
        <f t="shared" si="1"/>
        <v/>
      </c>
      <c r="F7" s="4" t="str">
        <f t="shared" si="2"/>
        <v/>
      </c>
      <c r="G7" s="4" t="str">
        <f t="shared" si="3"/>
        <v/>
      </c>
      <c r="H7" s="100" t="str">
        <f>IF(JAAF登録データ貼付!S7="","",JAAF登録データ貼付!S7)</f>
        <v/>
      </c>
      <c r="I7" s="5" t="str">
        <f>IF(JAAF登録データ貼付!B7="","",JAAF登録データ貼付!B7)</f>
        <v/>
      </c>
      <c r="K7" t="str">
        <f>IF(JAAF登録データ貼付!F7="","",CONCATENATE(JAAF登録データ貼付!F7,"　",JAAF登録データ貼付!G7))</f>
        <v/>
      </c>
      <c r="L7" t="str">
        <f>IF(JAAF登録データ貼付!H7="","",CONCATENATE(JAAF登録データ貼付!H7,"　",JAAF登録データ貼付!I7))</f>
        <v/>
      </c>
      <c r="M7" t="str">
        <f>IF(JAAF登録データ貼付!V7="","",RIGHT(JAAF登録データ貼付!V7,1))</f>
        <v/>
      </c>
      <c r="N7" t="str">
        <f>IF(JAAF登録データ貼付!K7="","",LEFT(JAAF登録データ貼付!K7,1))</f>
        <v/>
      </c>
    </row>
    <row r="8" spans="1:14" ht="17.25" customHeight="1" x14ac:dyDescent="0.45">
      <c r="A8" s="5">
        <v>7</v>
      </c>
      <c r="B8" s="4" t="str">
        <f>IF(JAAF登録データ貼付!E8="","",JAAF登録データ貼付!E8)</f>
        <v/>
      </c>
      <c r="C8" s="6" t="str">
        <f>IF(JAAF登録データ貼付!C8="","",CONCATENATE(JAAF登録データ貼付!C8,"　",JAAF登録データ貼付!D8))</f>
        <v/>
      </c>
      <c r="D8" s="7" t="str">
        <f t="shared" si="0"/>
        <v/>
      </c>
      <c r="E8" s="7" t="str">
        <f t="shared" si="1"/>
        <v/>
      </c>
      <c r="F8" s="4" t="str">
        <f t="shared" si="2"/>
        <v/>
      </c>
      <c r="G8" s="4" t="str">
        <f t="shared" si="3"/>
        <v/>
      </c>
      <c r="H8" s="100" t="str">
        <f>IF(JAAF登録データ貼付!S8="","",JAAF登録データ貼付!S8)</f>
        <v/>
      </c>
      <c r="I8" s="5" t="str">
        <f>IF(JAAF登録データ貼付!B8="","",JAAF登録データ貼付!B8)</f>
        <v/>
      </c>
      <c r="K8" t="str">
        <f>IF(JAAF登録データ貼付!F8="","",CONCATENATE(JAAF登録データ貼付!F8,"　",JAAF登録データ貼付!G8))</f>
        <v/>
      </c>
      <c r="L8" t="str">
        <f>IF(JAAF登録データ貼付!H8="","",CONCATENATE(JAAF登録データ貼付!H8,"　",JAAF登録データ貼付!I8))</f>
        <v/>
      </c>
      <c r="M8" t="str">
        <f>IF(JAAF登録データ貼付!V8="","",RIGHT(JAAF登録データ貼付!V8,1))</f>
        <v/>
      </c>
      <c r="N8" t="str">
        <f>IF(JAAF登録データ貼付!K8="","",LEFT(JAAF登録データ貼付!K8,1))</f>
        <v/>
      </c>
    </row>
    <row r="9" spans="1:14" ht="17.25" customHeight="1" x14ac:dyDescent="0.45">
      <c r="A9" s="5">
        <v>8</v>
      </c>
      <c r="B9" s="4" t="str">
        <f>IF(JAAF登録データ貼付!E9="","",JAAF登録データ貼付!E9)</f>
        <v/>
      </c>
      <c r="C9" s="6" t="str">
        <f>IF(JAAF登録データ貼付!C9="","",CONCATENATE(JAAF登録データ貼付!C9,"　",JAAF登録データ貼付!D9))</f>
        <v/>
      </c>
      <c r="D9" s="7" t="str">
        <f t="shared" si="0"/>
        <v/>
      </c>
      <c r="E9" s="7" t="str">
        <f t="shared" si="1"/>
        <v/>
      </c>
      <c r="F9" s="4" t="str">
        <f t="shared" si="2"/>
        <v/>
      </c>
      <c r="G9" s="4" t="str">
        <f t="shared" si="3"/>
        <v/>
      </c>
      <c r="H9" s="100" t="str">
        <f>IF(JAAF登録データ貼付!S9="","",JAAF登録データ貼付!S9)</f>
        <v/>
      </c>
      <c r="I9" s="5" t="str">
        <f>IF(JAAF登録データ貼付!B9="","",JAAF登録データ貼付!B9)</f>
        <v/>
      </c>
      <c r="K9" t="str">
        <f>IF(JAAF登録データ貼付!F9="","",CONCATENATE(JAAF登録データ貼付!F9,"　",JAAF登録データ貼付!G9))</f>
        <v/>
      </c>
      <c r="L9" t="str">
        <f>IF(JAAF登録データ貼付!H9="","",CONCATENATE(JAAF登録データ貼付!H9,"　",JAAF登録データ貼付!I9))</f>
        <v/>
      </c>
      <c r="M9" t="str">
        <f>IF(JAAF登録データ貼付!V9="","",RIGHT(JAAF登録データ貼付!V9,1))</f>
        <v/>
      </c>
      <c r="N9" t="str">
        <f>IF(JAAF登録データ貼付!K9="","",LEFT(JAAF登録データ貼付!K9,1))</f>
        <v/>
      </c>
    </row>
    <row r="10" spans="1:14" ht="17.25" customHeight="1" x14ac:dyDescent="0.45">
      <c r="A10" s="5">
        <v>9</v>
      </c>
      <c r="B10" s="4" t="str">
        <f>IF(JAAF登録データ貼付!E10="","",JAAF登録データ貼付!E10)</f>
        <v/>
      </c>
      <c r="C10" s="6" t="str">
        <f>IF(JAAF登録データ貼付!C10="","",CONCATENATE(JAAF登録データ貼付!C10,"　",JAAF登録データ貼付!D10))</f>
        <v/>
      </c>
      <c r="D10" s="7" t="str">
        <f t="shared" si="0"/>
        <v/>
      </c>
      <c r="E10" s="7" t="str">
        <f t="shared" si="1"/>
        <v/>
      </c>
      <c r="F10" s="4" t="str">
        <f t="shared" si="2"/>
        <v/>
      </c>
      <c r="G10" s="4" t="str">
        <f t="shared" si="3"/>
        <v/>
      </c>
      <c r="H10" s="100" t="str">
        <f>IF(JAAF登録データ貼付!S10="","",JAAF登録データ貼付!S10)</f>
        <v/>
      </c>
      <c r="I10" s="5" t="str">
        <f>IF(JAAF登録データ貼付!B10="","",JAAF登録データ貼付!B10)</f>
        <v/>
      </c>
      <c r="K10" t="str">
        <f>IF(JAAF登録データ貼付!F10="","",CONCATENATE(JAAF登録データ貼付!F10,"　",JAAF登録データ貼付!G10))</f>
        <v/>
      </c>
      <c r="L10" t="str">
        <f>IF(JAAF登録データ貼付!H10="","",CONCATENATE(JAAF登録データ貼付!H10,"　",JAAF登録データ貼付!I10))</f>
        <v/>
      </c>
      <c r="M10" t="str">
        <f>IF(JAAF登録データ貼付!V10="","",RIGHT(JAAF登録データ貼付!V10,1))</f>
        <v/>
      </c>
      <c r="N10" t="str">
        <f>IF(JAAF登録データ貼付!K10="","",LEFT(JAAF登録データ貼付!K10,1))</f>
        <v/>
      </c>
    </row>
    <row r="11" spans="1:14" ht="17.25" customHeight="1" x14ac:dyDescent="0.45">
      <c r="A11" s="5">
        <v>10</v>
      </c>
      <c r="B11" s="4" t="str">
        <f>IF(JAAF登録データ貼付!E11="","",JAAF登録データ貼付!E11)</f>
        <v/>
      </c>
      <c r="C11" s="6" t="str">
        <f>IF(JAAF登録データ貼付!C11="","",CONCATENATE(JAAF登録データ貼付!C11,"　",JAAF登録データ貼付!D11))</f>
        <v/>
      </c>
      <c r="D11" s="7" t="str">
        <f t="shared" si="0"/>
        <v/>
      </c>
      <c r="E11" s="7" t="str">
        <f t="shared" si="1"/>
        <v/>
      </c>
      <c r="F11" s="4" t="str">
        <f t="shared" si="2"/>
        <v/>
      </c>
      <c r="G11" s="4" t="str">
        <f t="shared" si="3"/>
        <v/>
      </c>
      <c r="H11" s="100" t="str">
        <f>IF(JAAF登録データ貼付!S11="","",JAAF登録データ貼付!S11)</f>
        <v/>
      </c>
      <c r="I11" s="5" t="str">
        <f>IF(JAAF登録データ貼付!B11="","",JAAF登録データ貼付!B11)</f>
        <v/>
      </c>
      <c r="K11" t="str">
        <f>IF(JAAF登録データ貼付!F11="","",CONCATENATE(JAAF登録データ貼付!F11,"　",JAAF登録データ貼付!G11))</f>
        <v/>
      </c>
      <c r="L11" t="str">
        <f>IF(JAAF登録データ貼付!H11="","",CONCATENATE(JAAF登録データ貼付!H11,"　",JAAF登録データ貼付!I11))</f>
        <v/>
      </c>
      <c r="M11" t="str">
        <f>IF(JAAF登録データ貼付!V11="","",RIGHT(JAAF登録データ貼付!V11,1))</f>
        <v/>
      </c>
      <c r="N11" t="str">
        <f>IF(JAAF登録データ貼付!K11="","",LEFT(JAAF登録データ貼付!K11,1))</f>
        <v/>
      </c>
    </row>
    <row r="12" spans="1:14" ht="17.25" customHeight="1" x14ac:dyDescent="0.45">
      <c r="A12" s="5">
        <v>11</v>
      </c>
      <c r="B12" s="4" t="str">
        <f>IF(JAAF登録データ貼付!E12="","",JAAF登録データ貼付!E12)</f>
        <v/>
      </c>
      <c r="C12" s="6" t="str">
        <f>IF(JAAF登録データ貼付!C12="","",CONCATENATE(JAAF登録データ貼付!C12,"　",JAAF登録データ貼付!D12))</f>
        <v/>
      </c>
      <c r="D12" s="7" t="str">
        <f t="shared" si="0"/>
        <v/>
      </c>
      <c r="E12" s="7" t="str">
        <f t="shared" si="1"/>
        <v/>
      </c>
      <c r="F12" s="4" t="str">
        <f t="shared" si="2"/>
        <v/>
      </c>
      <c r="G12" s="4" t="str">
        <f t="shared" si="3"/>
        <v/>
      </c>
      <c r="H12" s="100" t="str">
        <f>IF(JAAF登録データ貼付!S12="","",JAAF登録データ貼付!S12)</f>
        <v/>
      </c>
      <c r="I12" s="5" t="str">
        <f>IF(JAAF登録データ貼付!B12="","",JAAF登録データ貼付!B12)</f>
        <v/>
      </c>
      <c r="K12" t="str">
        <f>IF(JAAF登録データ貼付!F12="","",CONCATENATE(JAAF登録データ貼付!F12,"　",JAAF登録データ貼付!G12))</f>
        <v/>
      </c>
      <c r="L12" t="str">
        <f>IF(JAAF登録データ貼付!H12="","",CONCATENATE(JAAF登録データ貼付!H12,"　",JAAF登録データ貼付!I12))</f>
        <v/>
      </c>
      <c r="M12" t="str">
        <f>IF(JAAF登録データ貼付!V12="","",RIGHT(JAAF登録データ貼付!V12,1))</f>
        <v/>
      </c>
      <c r="N12" t="str">
        <f>IF(JAAF登録データ貼付!K12="","",LEFT(JAAF登録データ貼付!K12,1))</f>
        <v/>
      </c>
    </row>
    <row r="13" spans="1:14" ht="17.25" customHeight="1" x14ac:dyDescent="0.45">
      <c r="A13" s="5">
        <v>12</v>
      </c>
      <c r="B13" s="4" t="str">
        <f>IF(JAAF登録データ貼付!E13="","",JAAF登録データ貼付!E13)</f>
        <v/>
      </c>
      <c r="C13" s="6" t="str">
        <f>IF(JAAF登録データ貼付!C13="","",CONCATENATE(JAAF登録データ貼付!C13,"　",JAAF登録データ貼付!D13))</f>
        <v/>
      </c>
      <c r="D13" s="7" t="str">
        <f t="shared" si="0"/>
        <v/>
      </c>
      <c r="E13" s="7" t="str">
        <f t="shared" si="1"/>
        <v/>
      </c>
      <c r="F13" s="4" t="str">
        <f t="shared" si="2"/>
        <v/>
      </c>
      <c r="G13" s="4" t="str">
        <f t="shared" si="3"/>
        <v/>
      </c>
      <c r="H13" s="100" t="str">
        <f>IF(JAAF登録データ貼付!S13="","",JAAF登録データ貼付!S13)</f>
        <v/>
      </c>
      <c r="I13" s="5" t="str">
        <f>IF(JAAF登録データ貼付!B13="","",JAAF登録データ貼付!B13)</f>
        <v/>
      </c>
      <c r="K13" t="str">
        <f>IF(JAAF登録データ貼付!F13="","",CONCATENATE(JAAF登録データ貼付!F13,"　",JAAF登録データ貼付!G13))</f>
        <v/>
      </c>
      <c r="L13" t="str">
        <f>IF(JAAF登録データ貼付!H13="","",CONCATENATE(JAAF登録データ貼付!H13,"　",JAAF登録データ貼付!I13))</f>
        <v/>
      </c>
      <c r="M13" t="str">
        <f>IF(JAAF登録データ貼付!V13="","",RIGHT(JAAF登録データ貼付!V13,1))</f>
        <v/>
      </c>
      <c r="N13" t="str">
        <f>IF(JAAF登録データ貼付!K13="","",LEFT(JAAF登録データ貼付!K13,1))</f>
        <v/>
      </c>
    </row>
    <row r="14" spans="1:14" ht="17.25" customHeight="1" x14ac:dyDescent="0.45">
      <c r="A14" s="5">
        <v>13</v>
      </c>
      <c r="B14" s="4" t="str">
        <f>IF(JAAF登録データ貼付!E14="","",JAAF登録データ貼付!E14)</f>
        <v/>
      </c>
      <c r="C14" s="6" t="str">
        <f>IF(JAAF登録データ貼付!C14="","",CONCATENATE(JAAF登録データ貼付!C14,"　",JAAF登録データ貼付!D14))</f>
        <v/>
      </c>
      <c r="D14" s="7" t="str">
        <f t="shared" si="0"/>
        <v/>
      </c>
      <c r="E14" s="7" t="str">
        <f t="shared" si="1"/>
        <v/>
      </c>
      <c r="F14" s="4" t="str">
        <f t="shared" si="2"/>
        <v/>
      </c>
      <c r="G14" s="4" t="str">
        <f t="shared" si="3"/>
        <v/>
      </c>
      <c r="H14" s="100" t="str">
        <f>IF(JAAF登録データ貼付!S14="","",JAAF登録データ貼付!S14)</f>
        <v/>
      </c>
      <c r="I14" s="5" t="str">
        <f>IF(JAAF登録データ貼付!B14="","",JAAF登録データ貼付!B14)</f>
        <v/>
      </c>
      <c r="K14" t="str">
        <f>IF(JAAF登録データ貼付!F14="","",CONCATENATE(JAAF登録データ貼付!F14,"　",JAAF登録データ貼付!G14))</f>
        <v/>
      </c>
      <c r="L14" t="str">
        <f>IF(JAAF登録データ貼付!H14="","",CONCATENATE(JAAF登録データ貼付!H14,"　",JAAF登録データ貼付!I14))</f>
        <v/>
      </c>
      <c r="M14" t="str">
        <f>IF(JAAF登録データ貼付!V14="","",RIGHT(JAAF登録データ貼付!V14,1))</f>
        <v/>
      </c>
      <c r="N14" t="str">
        <f>IF(JAAF登録データ貼付!K14="","",LEFT(JAAF登録データ貼付!K14,1))</f>
        <v/>
      </c>
    </row>
    <row r="15" spans="1:14" ht="17.25" customHeight="1" x14ac:dyDescent="0.45">
      <c r="A15" s="5">
        <v>14</v>
      </c>
      <c r="B15" s="4" t="str">
        <f>IF(JAAF登録データ貼付!E15="","",JAAF登録データ貼付!E15)</f>
        <v/>
      </c>
      <c r="C15" s="6" t="str">
        <f>IF(JAAF登録データ貼付!C15="","",CONCATENATE(JAAF登録データ貼付!C15,"　",JAAF登録データ貼付!D15))</f>
        <v/>
      </c>
      <c r="D15" s="7" t="str">
        <f t="shared" si="0"/>
        <v/>
      </c>
      <c r="E15" s="7" t="str">
        <f t="shared" si="1"/>
        <v/>
      </c>
      <c r="F15" s="4" t="str">
        <f t="shared" si="2"/>
        <v/>
      </c>
      <c r="G15" s="4" t="str">
        <f t="shared" si="3"/>
        <v/>
      </c>
      <c r="H15" s="100" t="str">
        <f>IF(JAAF登録データ貼付!S15="","",JAAF登録データ貼付!S15)</f>
        <v/>
      </c>
      <c r="I15" s="5" t="str">
        <f>IF(JAAF登録データ貼付!B15="","",JAAF登録データ貼付!B15)</f>
        <v/>
      </c>
      <c r="K15" t="str">
        <f>IF(JAAF登録データ貼付!F15="","",CONCATENATE(JAAF登録データ貼付!F15,"　",JAAF登録データ貼付!G15))</f>
        <v/>
      </c>
      <c r="L15" t="str">
        <f>IF(JAAF登録データ貼付!H15="","",CONCATENATE(JAAF登録データ貼付!H15,"　",JAAF登録データ貼付!I15))</f>
        <v/>
      </c>
      <c r="M15" t="str">
        <f>IF(JAAF登録データ貼付!V15="","",RIGHT(JAAF登録データ貼付!V15,1))</f>
        <v/>
      </c>
      <c r="N15" t="str">
        <f>IF(JAAF登録データ貼付!K15="","",LEFT(JAAF登録データ貼付!K15,1))</f>
        <v/>
      </c>
    </row>
    <row r="16" spans="1:14" ht="17.25" customHeight="1" x14ac:dyDescent="0.45">
      <c r="A16" s="5">
        <v>15</v>
      </c>
      <c r="B16" s="4" t="str">
        <f>IF(JAAF登録データ貼付!E16="","",JAAF登録データ貼付!E16)</f>
        <v/>
      </c>
      <c r="C16" s="6" t="str">
        <f>IF(JAAF登録データ貼付!C16="","",CONCATENATE(JAAF登録データ貼付!C16,"　",JAAF登録データ貼付!D16))</f>
        <v/>
      </c>
      <c r="D16" s="7" t="str">
        <f t="shared" si="0"/>
        <v/>
      </c>
      <c r="E16" s="7" t="str">
        <f t="shared" si="1"/>
        <v/>
      </c>
      <c r="F16" s="4" t="str">
        <f t="shared" si="2"/>
        <v/>
      </c>
      <c r="G16" s="4" t="str">
        <f t="shared" si="3"/>
        <v/>
      </c>
      <c r="H16" s="100" t="str">
        <f>IF(JAAF登録データ貼付!S16="","",JAAF登録データ貼付!S16)</f>
        <v/>
      </c>
      <c r="I16" s="5" t="str">
        <f>IF(JAAF登録データ貼付!B16="","",JAAF登録データ貼付!B16)</f>
        <v/>
      </c>
      <c r="K16" t="str">
        <f>IF(JAAF登録データ貼付!F16="","",CONCATENATE(JAAF登録データ貼付!F16,"　",JAAF登録データ貼付!G16))</f>
        <v/>
      </c>
      <c r="L16" t="str">
        <f>IF(JAAF登録データ貼付!H16="","",CONCATENATE(JAAF登録データ貼付!H16,"　",JAAF登録データ貼付!I16))</f>
        <v/>
      </c>
      <c r="M16" t="str">
        <f>IF(JAAF登録データ貼付!V16="","",RIGHT(JAAF登録データ貼付!V16,1))</f>
        <v/>
      </c>
      <c r="N16" t="str">
        <f>IF(JAAF登録データ貼付!K16="","",LEFT(JAAF登録データ貼付!K16,1))</f>
        <v/>
      </c>
    </row>
    <row r="17" spans="1:14" ht="17.25" customHeight="1" x14ac:dyDescent="0.45">
      <c r="A17" s="5">
        <v>16</v>
      </c>
      <c r="B17" s="4" t="str">
        <f>IF(JAAF登録データ貼付!E17="","",JAAF登録データ貼付!E17)</f>
        <v/>
      </c>
      <c r="C17" s="6" t="str">
        <f>IF(JAAF登録データ貼付!C17="","",CONCATENATE(JAAF登録データ貼付!C17,"　",JAAF登録データ貼付!D17))</f>
        <v/>
      </c>
      <c r="D17" s="7" t="str">
        <f t="shared" si="0"/>
        <v/>
      </c>
      <c r="E17" s="7" t="str">
        <f t="shared" si="1"/>
        <v/>
      </c>
      <c r="F17" s="4" t="str">
        <f t="shared" si="2"/>
        <v/>
      </c>
      <c r="G17" s="4" t="str">
        <f t="shared" si="3"/>
        <v/>
      </c>
      <c r="H17" s="100" t="str">
        <f>IF(JAAF登録データ貼付!S17="","",JAAF登録データ貼付!S17)</f>
        <v/>
      </c>
      <c r="I17" s="5" t="str">
        <f>IF(JAAF登録データ貼付!B17="","",JAAF登録データ貼付!B17)</f>
        <v/>
      </c>
      <c r="K17" t="str">
        <f>IF(JAAF登録データ貼付!F17="","",CONCATENATE(JAAF登録データ貼付!F17,"　",JAAF登録データ貼付!G17))</f>
        <v/>
      </c>
      <c r="L17" t="str">
        <f>IF(JAAF登録データ貼付!H17="","",CONCATENATE(JAAF登録データ貼付!H17,"　",JAAF登録データ貼付!I17))</f>
        <v/>
      </c>
      <c r="M17" t="str">
        <f>IF(JAAF登録データ貼付!V17="","",RIGHT(JAAF登録データ貼付!V17,1))</f>
        <v/>
      </c>
      <c r="N17" t="str">
        <f>IF(JAAF登録データ貼付!K17="","",LEFT(JAAF登録データ貼付!K17,1))</f>
        <v/>
      </c>
    </row>
    <row r="18" spans="1:14" ht="17.25" customHeight="1" x14ac:dyDescent="0.45">
      <c r="A18" s="5">
        <v>17</v>
      </c>
      <c r="B18" s="4" t="str">
        <f>IF(JAAF登録データ貼付!E18="","",JAAF登録データ貼付!E18)</f>
        <v/>
      </c>
      <c r="C18" s="6" t="str">
        <f>IF(JAAF登録データ貼付!C18="","",CONCATENATE(JAAF登録データ貼付!C18,"　",JAAF登録データ貼付!D18))</f>
        <v/>
      </c>
      <c r="D18" s="7" t="str">
        <f t="shared" si="0"/>
        <v/>
      </c>
      <c r="E18" s="7" t="str">
        <f t="shared" si="1"/>
        <v/>
      </c>
      <c r="F18" s="4" t="str">
        <f t="shared" si="2"/>
        <v/>
      </c>
      <c r="G18" s="4" t="str">
        <f t="shared" si="3"/>
        <v/>
      </c>
      <c r="H18" s="100" t="str">
        <f>IF(JAAF登録データ貼付!S18="","",JAAF登録データ貼付!S18)</f>
        <v/>
      </c>
      <c r="I18" s="5" t="str">
        <f>IF(JAAF登録データ貼付!B18="","",JAAF登録データ貼付!B18)</f>
        <v/>
      </c>
      <c r="K18" t="str">
        <f>IF(JAAF登録データ貼付!F18="","",CONCATENATE(JAAF登録データ貼付!F18,"　",JAAF登録データ貼付!G18))</f>
        <v/>
      </c>
      <c r="L18" t="str">
        <f>IF(JAAF登録データ貼付!H18="","",CONCATENATE(JAAF登録データ貼付!H18,"　",JAAF登録データ貼付!I18))</f>
        <v/>
      </c>
      <c r="M18" t="str">
        <f>IF(JAAF登録データ貼付!V18="","",RIGHT(JAAF登録データ貼付!V18,1))</f>
        <v/>
      </c>
      <c r="N18" t="str">
        <f>IF(JAAF登録データ貼付!K18="","",LEFT(JAAF登録データ貼付!K18,1))</f>
        <v/>
      </c>
    </row>
    <row r="19" spans="1:14" ht="17.25" customHeight="1" x14ac:dyDescent="0.45">
      <c r="A19" s="5">
        <v>18</v>
      </c>
      <c r="B19" s="4" t="str">
        <f>IF(JAAF登録データ貼付!E19="","",JAAF登録データ貼付!E19)</f>
        <v/>
      </c>
      <c r="C19" s="6" t="str">
        <f>IF(JAAF登録データ貼付!C19="","",CONCATENATE(JAAF登録データ貼付!C19,"　",JAAF登録データ貼付!D19))</f>
        <v/>
      </c>
      <c r="D19" s="7" t="str">
        <f t="shared" si="0"/>
        <v/>
      </c>
      <c r="E19" s="7" t="str">
        <f t="shared" si="1"/>
        <v/>
      </c>
      <c r="F19" s="4" t="str">
        <f t="shared" si="2"/>
        <v/>
      </c>
      <c r="G19" s="4" t="str">
        <f t="shared" si="3"/>
        <v/>
      </c>
      <c r="H19" s="100" t="str">
        <f>IF(JAAF登録データ貼付!S19="","",JAAF登録データ貼付!S19)</f>
        <v/>
      </c>
      <c r="I19" s="5" t="str">
        <f>IF(JAAF登録データ貼付!B19="","",JAAF登録データ貼付!B19)</f>
        <v/>
      </c>
      <c r="K19" t="str">
        <f>IF(JAAF登録データ貼付!F19="","",CONCATENATE(JAAF登録データ貼付!F19,"　",JAAF登録データ貼付!G19))</f>
        <v/>
      </c>
      <c r="L19" t="str">
        <f>IF(JAAF登録データ貼付!H19="","",CONCATENATE(JAAF登録データ貼付!H19,"　",JAAF登録データ貼付!I19))</f>
        <v/>
      </c>
      <c r="M19" t="str">
        <f>IF(JAAF登録データ貼付!V19="","",RIGHT(JAAF登録データ貼付!V19,1))</f>
        <v/>
      </c>
      <c r="N19" t="str">
        <f>IF(JAAF登録データ貼付!K19="","",LEFT(JAAF登録データ貼付!K19,1))</f>
        <v/>
      </c>
    </row>
    <row r="20" spans="1:14" ht="17.25" customHeight="1" x14ac:dyDescent="0.45">
      <c r="A20" s="5">
        <v>19</v>
      </c>
      <c r="B20" s="4" t="str">
        <f>IF(JAAF登録データ貼付!E20="","",JAAF登録データ貼付!E20)</f>
        <v/>
      </c>
      <c r="C20" s="6" t="str">
        <f>IF(JAAF登録データ貼付!C20="","",CONCATENATE(JAAF登録データ貼付!C20,"　",JAAF登録データ貼付!D20))</f>
        <v/>
      </c>
      <c r="D20" s="7" t="str">
        <f t="shared" si="0"/>
        <v/>
      </c>
      <c r="E20" s="7" t="str">
        <f t="shared" si="1"/>
        <v/>
      </c>
      <c r="F20" s="4" t="str">
        <f t="shared" si="2"/>
        <v/>
      </c>
      <c r="G20" s="4" t="str">
        <f t="shared" si="3"/>
        <v/>
      </c>
      <c r="H20" s="100" t="str">
        <f>IF(JAAF登録データ貼付!S20="","",JAAF登録データ貼付!S20)</f>
        <v/>
      </c>
      <c r="I20" s="5" t="str">
        <f>IF(JAAF登録データ貼付!B20="","",JAAF登録データ貼付!B20)</f>
        <v/>
      </c>
      <c r="K20" t="str">
        <f>IF(JAAF登録データ貼付!F20="","",CONCATENATE(JAAF登録データ貼付!F20,"　",JAAF登録データ貼付!G20))</f>
        <v/>
      </c>
      <c r="L20" t="str">
        <f>IF(JAAF登録データ貼付!H20="","",CONCATENATE(JAAF登録データ貼付!H20,"　",JAAF登録データ貼付!I20))</f>
        <v/>
      </c>
      <c r="M20" t="str">
        <f>IF(JAAF登録データ貼付!V20="","",RIGHT(JAAF登録データ貼付!V20,1))</f>
        <v/>
      </c>
      <c r="N20" t="str">
        <f>IF(JAAF登録データ貼付!K20="","",LEFT(JAAF登録データ貼付!K20,1))</f>
        <v/>
      </c>
    </row>
    <row r="21" spans="1:14" ht="17.25" customHeight="1" x14ac:dyDescent="0.45">
      <c r="A21" s="5">
        <v>20</v>
      </c>
      <c r="B21" s="4" t="str">
        <f>IF(JAAF登録データ貼付!E21="","",JAAF登録データ貼付!E21)</f>
        <v/>
      </c>
      <c r="C21" s="6" t="str">
        <f>IF(JAAF登録データ貼付!C21="","",CONCATENATE(JAAF登録データ貼付!C21,"　",JAAF登録データ貼付!D21))</f>
        <v/>
      </c>
      <c r="D21" s="7" t="str">
        <f t="shared" si="0"/>
        <v/>
      </c>
      <c r="E21" s="7" t="str">
        <f t="shared" si="1"/>
        <v/>
      </c>
      <c r="F21" s="4" t="str">
        <f t="shared" si="2"/>
        <v/>
      </c>
      <c r="G21" s="4" t="str">
        <f t="shared" si="3"/>
        <v/>
      </c>
      <c r="H21" s="100" t="str">
        <f>IF(JAAF登録データ貼付!S21="","",JAAF登録データ貼付!S21)</f>
        <v/>
      </c>
      <c r="I21" s="5" t="str">
        <f>IF(JAAF登録データ貼付!B21="","",JAAF登録データ貼付!B21)</f>
        <v/>
      </c>
      <c r="K21" t="str">
        <f>IF(JAAF登録データ貼付!F21="","",CONCATENATE(JAAF登録データ貼付!F21,"　",JAAF登録データ貼付!G21))</f>
        <v/>
      </c>
      <c r="L21" t="str">
        <f>IF(JAAF登録データ貼付!H21="","",CONCATENATE(JAAF登録データ貼付!H21,"　",JAAF登録データ貼付!I21))</f>
        <v/>
      </c>
      <c r="M21" t="str">
        <f>IF(JAAF登録データ貼付!V21="","",RIGHT(JAAF登録データ貼付!V21,1))</f>
        <v/>
      </c>
      <c r="N21" t="str">
        <f>IF(JAAF登録データ貼付!K21="","",LEFT(JAAF登録データ貼付!K21,1))</f>
        <v/>
      </c>
    </row>
    <row r="22" spans="1:14" ht="17.25" customHeight="1" x14ac:dyDescent="0.45">
      <c r="A22" s="5">
        <v>21</v>
      </c>
      <c r="B22" s="4" t="str">
        <f>IF(JAAF登録データ貼付!E22="","",JAAF登録データ貼付!E22)</f>
        <v/>
      </c>
      <c r="C22" s="6" t="str">
        <f>IF(JAAF登録データ貼付!C22="","",CONCATENATE(JAAF登録データ貼付!C22,"　",JAAF登録データ貼付!D22))</f>
        <v/>
      </c>
      <c r="D22" s="7" t="str">
        <f t="shared" si="0"/>
        <v/>
      </c>
      <c r="E22" s="7" t="str">
        <f t="shared" si="1"/>
        <v/>
      </c>
      <c r="F22" s="4" t="str">
        <f t="shared" si="2"/>
        <v/>
      </c>
      <c r="G22" s="4" t="str">
        <f t="shared" si="3"/>
        <v/>
      </c>
      <c r="H22" s="100" t="str">
        <f>IF(JAAF登録データ貼付!S22="","",JAAF登録データ貼付!S22)</f>
        <v/>
      </c>
      <c r="I22" s="5" t="str">
        <f>IF(JAAF登録データ貼付!B22="","",JAAF登録データ貼付!B22)</f>
        <v/>
      </c>
      <c r="K22" t="str">
        <f>IF(JAAF登録データ貼付!F22="","",CONCATENATE(JAAF登録データ貼付!F22,"　",JAAF登録データ貼付!G22))</f>
        <v/>
      </c>
      <c r="L22" t="str">
        <f>IF(JAAF登録データ貼付!H22="","",CONCATENATE(JAAF登録データ貼付!H22,"　",JAAF登録データ貼付!I22))</f>
        <v/>
      </c>
      <c r="M22" t="str">
        <f>IF(JAAF登録データ貼付!V22="","",RIGHT(JAAF登録データ貼付!V22,1))</f>
        <v/>
      </c>
      <c r="N22" t="str">
        <f>IF(JAAF登録データ貼付!K22="","",LEFT(JAAF登録データ貼付!K22,1))</f>
        <v/>
      </c>
    </row>
    <row r="23" spans="1:14" ht="17.25" customHeight="1" x14ac:dyDescent="0.45">
      <c r="A23" s="5">
        <v>22</v>
      </c>
      <c r="B23" s="4" t="str">
        <f>IF(JAAF登録データ貼付!E23="","",JAAF登録データ貼付!E23)</f>
        <v/>
      </c>
      <c r="C23" s="6" t="str">
        <f>IF(JAAF登録データ貼付!C23="","",CONCATENATE(JAAF登録データ貼付!C23,"　",JAAF登録データ貼付!D23))</f>
        <v/>
      </c>
      <c r="D23" s="7" t="str">
        <f t="shared" si="0"/>
        <v/>
      </c>
      <c r="E23" s="7" t="str">
        <f t="shared" si="1"/>
        <v/>
      </c>
      <c r="F23" s="4" t="str">
        <f t="shared" si="2"/>
        <v/>
      </c>
      <c r="G23" s="4" t="str">
        <f t="shared" si="3"/>
        <v/>
      </c>
      <c r="H23" s="100" t="str">
        <f>IF(JAAF登録データ貼付!S23="","",JAAF登録データ貼付!S23)</f>
        <v/>
      </c>
      <c r="I23" s="5" t="str">
        <f>IF(JAAF登録データ貼付!B23="","",JAAF登録データ貼付!B23)</f>
        <v/>
      </c>
      <c r="K23" t="str">
        <f>IF(JAAF登録データ貼付!F23="","",CONCATENATE(JAAF登録データ貼付!F23,"　",JAAF登録データ貼付!G23))</f>
        <v/>
      </c>
      <c r="L23" t="str">
        <f>IF(JAAF登録データ貼付!H23="","",CONCATENATE(JAAF登録データ貼付!H23,"　",JAAF登録データ貼付!I23))</f>
        <v/>
      </c>
      <c r="M23" t="str">
        <f>IF(JAAF登録データ貼付!V23="","",RIGHT(JAAF登録データ貼付!V23,1))</f>
        <v/>
      </c>
      <c r="N23" t="str">
        <f>IF(JAAF登録データ貼付!K23="","",LEFT(JAAF登録データ貼付!K23,1))</f>
        <v/>
      </c>
    </row>
    <row r="24" spans="1:14" ht="17.25" customHeight="1" x14ac:dyDescent="0.45">
      <c r="A24" s="5">
        <v>23</v>
      </c>
      <c r="B24" s="4" t="str">
        <f>IF(JAAF登録データ貼付!E24="","",JAAF登録データ貼付!E24)</f>
        <v/>
      </c>
      <c r="C24" s="6" t="str">
        <f>IF(JAAF登録データ貼付!C24="","",CONCATENATE(JAAF登録データ貼付!C24,"　",JAAF登録データ貼付!D24))</f>
        <v/>
      </c>
      <c r="D24" s="7" t="str">
        <f t="shared" si="0"/>
        <v/>
      </c>
      <c r="E24" s="7" t="str">
        <f t="shared" si="1"/>
        <v/>
      </c>
      <c r="F24" s="4" t="str">
        <f t="shared" si="2"/>
        <v/>
      </c>
      <c r="G24" s="4" t="str">
        <f t="shared" si="3"/>
        <v/>
      </c>
      <c r="H24" s="100" t="str">
        <f>IF(JAAF登録データ貼付!S24="","",JAAF登録データ貼付!S24)</f>
        <v/>
      </c>
      <c r="I24" s="5" t="str">
        <f>IF(JAAF登録データ貼付!B24="","",JAAF登録データ貼付!B24)</f>
        <v/>
      </c>
      <c r="K24" t="str">
        <f>IF(JAAF登録データ貼付!F24="","",CONCATENATE(JAAF登録データ貼付!F24,"　",JAAF登録データ貼付!G24))</f>
        <v/>
      </c>
      <c r="L24" t="str">
        <f>IF(JAAF登録データ貼付!H24="","",CONCATENATE(JAAF登録データ貼付!H24,"　",JAAF登録データ貼付!I24))</f>
        <v/>
      </c>
      <c r="M24" t="str">
        <f>IF(JAAF登録データ貼付!V24="","",RIGHT(JAAF登録データ貼付!V24,1))</f>
        <v/>
      </c>
      <c r="N24" t="str">
        <f>IF(JAAF登録データ貼付!K24="","",LEFT(JAAF登録データ貼付!K24,1))</f>
        <v/>
      </c>
    </row>
    <row r="25" spans="1:14" ht="17.25" customHeight="1" x14ac:dyDescent="0.45">
      <c r="A25" s="5">
        <v>24</v>
      </c>
      <c r="B25" s="4" t="str">
        <f>IF(JAAF登録データ貼付!E25="","",JAAF登録データ貼付!E25)</f>
        <v/>
      </c>
      <c r="C25" s="6" t="str">
        <f>IF(JAAF登録データ貼付!C25="","",CONCATENATE(JAAF登録データ貼付!C25,"　",JAAF登録データ貼付!D25))</f>
        <v/>
      </c>
      <c r="D25" s="7" t="str">
        <f t="shared" si="0"/>
        <v/>
      </c>
      <c r="E25" s="7" t="str">
        <f t="shared" si="1"/>
        <v/>
      </c>
      <c r="F25" s="4" t="str">
        <f t="shared" si="2"/>
        <v/>
      </c>
      <c r="G25" s="4" t="str">
        <f t="shared" si="3"/>
        <v/>
      </c>
      <c r="H25" s="100" t="str">
        <f>IF(JAAF登録データ貼付!S25="","",JAAF登録データ貼付!S25)</f>
        <v/>
      </c>
      <c r="I25" s="5" t="str">
        <f>IF(JAAF登録データ貼付!B25="","",JAAF登録データ貼付!B25)</f>
        <v/>
      </c>
      <c r="K25" t="str">
        <f>IF(JAAF登録データ貼付!F25="","",CONCATENATE(JAAF登録データ貼付!F25,"　",JAAF登録データ貼付!G25))</f>
        <v/>
      </c>
      <c r="L25" t="str">
        <f>IF(JAAF登録データ貼付!H25="","",CONCATENATE(JAAF登録データ貼付!H25,"　",JAAF登録データ貼付!I25))</f>
        <v/>
      </c>
      <c r="M25" t="str">
        <f>IF(JAAF登録データ貼付!V25="","",RIGHT(JAAF登録データ貼付!V25,1))</f>
        <v/>
      </c>
      <c r="N25" t="str">
        <f>IF(JAAF登録データ貼付!K25="","",LEFT(JAAF登録データ貼付!K25,1))</f>
        <v/>
      </c>
    </row>
    <row r="26" spans="1:14" ht="17.25" customHeight="1" x14ac:dyDescent="0.45">
      <c r="A26" s="5">
        <v>25</v>
      </c>
      <c r="B26" s="4" t="str">
        <f>IF(JAAF登録データ貼付!E26="","",JAAF登録データ貼付!E26)</f>
        <v/>
      </c>
      <c r="C26" s="6" t="str">
        <f>IF(JAAF登録データ貼付!C26="","",CONCATENATE(JAAF登録データ貼付!C26,"　",JAAF登録データ貼付!D26))</f>
        <v/>
      </c>
      <c r="D26" s="7" t="str">
        <f t="shared" si="0"/>
        <v/>
      </c>
      <c r="E26" s="7" t="str">
        <f t="shared" si="1"/>
        <v/>
      </c>
      <c r="F26" s="4" t="str">
        <f t="shared" si="2"/>
        <v/>
      </c>
      <c r="G26" s="4" t="str">
        <f t="shared" si="3"/>
        <v/>
      </c>
      <c r="H26" s="100" t="str">
        <f>IF(JAAF登録データ貼付!S26="","",JAAF登録データ貼付!S26)</f>
        <v/>
      </c>
      <c r="I26" s="5" t="str">
        <f>IF(JAAF登録データ貼付!B26="","",JAAF登録データ貼付!B26)</f>
        <v/>
      </c>
      <c r="K26" t="str">
        <f>IF(JAAF登録データ貼付!F26="","",CONCATENATE(JAAF登録データ貼付!F26,"　",JAAF登録データ貼付!G26))</f>
        <v/>
      </c>
      <c r="L26" t="str">
        <f>IF(JAAF登録データ貼付!H26="","",CONCATENATE(JAAF登録データ貼付!H26,"　",JAAF登録データ貼付!I26))</f>
        <v/>
      </c>
      <c r="M26" t="str">
        <f>IF(JAAF登録データ貼付!V26="","",RIGHT(JAAF登録データ貼付!V26,1))</f>
        <v/>
      </c>
      <c r="N26" t="str">
        <f>IF(JAAF登録データ貼付!K26="","",LEFT(JAAF登録データ貼付!K26,1))</f>
        <v/>
      </c>
    </row>
    <row r="27" spans="1:14" ht="17.25" customHeight="1" x14ac:dyDescent="0.45">
      <c r="A27" s="5">
        <v>26</v>
      </c>
      <c r="B27" s="4" t="str">
        <f>IF(JAAF登録データ貼付!E27="","",JAAF登録データ貼付!E27)</f>
        <v/>
      </c>
      <c r="C27" s="6" t="str">
        <f>IF(JAAF登録データ貼付!C27="","",CONCATENATE(JAAF登録データ貼付!C27,"　",JAAF登録データ貼付!D27))</f>
        <v/>
      </c>
      <c r="D27" s="7" t="str">
        <f t="shared" si="0"/>
        <v/>
      </c>
      <c r="E27" s="7" t="str">
        <f t="shared" si="1"/>
        <v/>
      </c>
      <c r="F27" s="4" t="str">
        <f t="shared" si="2"/>
        <v/>
      </c>
      <c r="G27" s="4" t="str">
        <f t="shared" si="3"/>
        <v/>
      </c>
      <c r="H27" s="100" t="str">
        <f>IF(JAAF登録データ貼付!S27="","",JAAF登録データ貼付!S27)</f>
        <v/>
      </c>
      <c r="I27" s="5" t="str">
        <f>IF(JAAF登録データ貼付!B27="","",JAAF登録データ貼付!B27)</f>
        <v/>
      </c>
      <c r="K27" t="str">
        <f>IF(JAAF登録データ貼付!F27="","",CONCATENATE(JAAF登録データ貼付!F27,"　",JAAF登録データ貼付!G27))</f>
        <v/>
      </c>
      <c r="L27" t="str">
        <f>IF(JAAF登録データ貼付!H27="","",CONCATENATE(JAAF登録データ貼付!H27,"　",JAAF登録データ貼付!I27))</f>
        <v/>
      </c>
      <c r="M27" t="str">
        <f>IF(JAAF登録データ貼付!V27="","",RIGHT(JAAF登録データ貼付!V27,1))</f>
        <v/>
      </c>
      <c r="N27" t="str">
        <f>IF(JAAF登録データ貼付!K27="","",LEFT(JAAF登録データ貼付!K27,1))</f>
        <v/>
      </c>
    </row>
    <row r="28" spans="1:14" ht="17.25" customHeight="1" x14ac:dyDescent="0.45">
      <c r="A28" s="5">
        <v>27</v>
      </c>
      <c r="B28" s="4" t="str">
        <f>IF(JAAF登録データ貼付!E28="","",JAAF登録データ貼付!E28)</f>
        <v/>
      </c>
      <c r="C28" s="6" t="str">
        <f>IF(JAAF登録データ貼付!C28="","",CONCATENATE(JAAF登録データ貼付!C28,"　",JAAF登録データ貼付!D28))</f>
        <v/>
      </c>
      <c r="D28" s="7" t="str">
        <f t="shared" si="0"/>
        <v/>
      </c>
      <c r="E28" s="7" t="str">
        <f t="shared" si="1"/>
        <v/>
      </c>
      <c r="F28" s="4" t="str">
        <f t="shared" si="2"/>
        <v/>
      </c>
      <c r="G28" s="4" t="str">
        <f t="shared" si="3"/>
        <v/>
      </c>
      <c r="H28" s="100" t="str">
        <f>IF(JAAF登録データ貼付!S28="","",JAAF登録データ貼付!S28)</f>
        <v/>
      </c>
      <c r="I28" s="5" t="str">
        <f>IF(JAAF登録データ貼付!B28="","",JAAF登録データ貼付!B28)</f>
        <v/>
      </c>
      <c r="K28" t="str">
        <f>IF(JAAF登録データ貼付!F28="","",CONCATENATE(JAAF登録データ貼付!F28,"　",JAAF登録データ貼付!G28))</f>
        <v/>
      </c>
      <c r="L28" t="str">
        <f>IF(JAAF登録データ貼付!H28="","",CONCATENATE(JAAF登録データ貼付!H28,"　",JAAF登録データ貼付!I28))</f>
        <v/>
      </c>
      <c r="M28" t="str">
        <f>IF(JAAF登録データ貼付!V28="","",RIGHT(JAAF登録データ貼付!V28,1))</f>
        <v/>
      </c>
      <c r="N28" t="str">
        <f>IF(JAAF登録データ貼付!K28="","",LEFT(JAAF登録データ貼付!K28,1))</f>
        <v/>
      </c>
    </row>
    <row r="29" spans="1:14" ht="17.25" customHeight="1" x14ac:dyDescent="0.45">
      <c r="A29" s="5">
        <v>28</v>
      </c>
      <c r="B29" s="4" t="str">
        <f>IF(JAAF登録データ貼付!E29="","",JAAF登録データ貼付!E29)</f>
        <v/>
      </c>
      <c r="C29" s="6" t="str">
        <f>IF(JAAF登録データ貼付!C29="","",CONCATENATE(JAAF登録データ貼付!C29,"　",JAAF登録データ貼付!D29))</f>
        <v/>
      </c>
      <c r="D29" s="7" t="str">
        <f t="shared" si="0"/>
        <v/>
      </c>
      <c r="E29" s="7" t="str">
        <f t="shared" si="1"/>
        <v/>
      </c>
      <c r="F29" s="4" t="str">
        <f t="shared" si="2"/>
        <v/>
      </c>
      <c r="G29" s="4" t="str">
        <f t="shared" si="3"/>
        <v/>
      </c>
      <c r="H29" s="100" t="str">
        <f>IF(JAAF登録データ貼付!S29="","",JAAF登録データ貼付!S29)</f>
        <v/>
      </c>
      <c r="I29" s="5" t="str">
        <f>IF(JAAF登録データ貼付!B29="","",JAAF登録データ貼付!B29)</f>
        <v/>
      </c>
      <c r="K29" t="str">
        <f>IF(JAAF登録データ貼付!F29="","",CONCATENATE(JAAF登録データ貼付!F29,"　",JAAF登録データ貼付!G29))</f>
        <v/>
      </c>
      <c r="L29" t="str">
        <f>IF(JAAF登録データ貼付!H29="","",CONCATENATE(JAAF登録データ貼付!H29,"　",JAAF登録データ貼付!I29))</f>
        <v/>
      </c>
      <c r="M29" t="str">
        <f>IF(JAAF登録データ貼付!V29="","",RIGHT(JAAF登録データ貼付!V29,1))</f>
        <v/>
      </c>
      <c r="N29" t="str">
        <f>IF(JAAF登録データ貼付!K29="","",LEFT(JAAF登録データ貼付!K29,1))</f>
        <v/>
      </c>
    </row>
    <row r="30" spans="1:14" ht="17.25" customHeight="1" x14ac:dyDescent="0.45">
      <c r="A30" s="5">
        <v>29</v>
      </c>
      <c r="B30" s="4" t="str">
        <f>IF(JAAF登録データ貼付!E30="","",JAAF登録データ貼付!E30)</f>
        <v/>
      </c>
      <c r="C30" s="6" t="str">
        <f>IF(JAAF登録データ貼付!C30="","",CONCATENATE(JAAF登録データ貼付!C30,"　",JAAF登録データ貼付!D30))</f>
        <v/>
      </c>
      <c r="D30" s="7" t="str">
        <f t="shared" si="0"/>
        <v/>
      </c>
      <c r="E30" s="7" t="str">
        <f t="shared" si="1"/>
        <v/>
      </c>
      <c r="F30" s="4" t="str">
        <f t="shared" si="2"/>
        <v/>
      </c>
      <c r="G30" s="4" t="str">
        <f t="shared" si="3"/>
        <v/>
      </c>
      <c r="H30" s="100" t="str">
        <f>IF(JAAF登録データ貼付!S30="","",JAAF登録データ貼付!S30)</f>
        <v/>
      </c>
      <c r="I30" s="5" t="str">
        <f>IF(JAAF登録データ貼付!B30="","",JAAF登録データ貼付!B30)</f>
        <v/>
      </c>
      <c r="K30" t="str">
        <f>IF(JAAF登録データ貼付!F30="","",CONCATENATE(JAAF登録データ貼付!F30,"　",JAAF登録データ貼付!G30))</f>
        <v/>
      </c>
      <c r="L30" t="str">
        <f>IF(JAAF登録データ貼付!H30="","",CONCATENATE(JAAF登録データ貼付!H30,"　",JAAF登録データ貼付!I30))</f>
        <v/>
      </c>
      <c r="M30" t="str">
        <f>IF(JAAF登録データ貼付!V30="","",RIGHT(JAAF登録データ貼付!V30,1))</f>
        <v/>
      </c>
      <c r="N30" t="str">
        <f>IF(JAAF登録データ貼付!K30="","",LEFT(JAAF登録データ貼付!K30,1))</f>
        <v/>
      </c>
    </row>
    <row r="31" spans="1:14" ht="17.25" customHeight="1" x14ac:dyDescent="0.45">
      <c r="A31" s="5">
        <v>30</v>
      </c>
      <c r="B31" s="4" t="str">
        <f>IF(JAAF登録データ貼付!E31="","",JAAF登録データ貼付!E31)</f>
        <v/>
      </c>
      <c r="C31" s="6" t="str">
        <f>IF(JAAF登録データ貼付!C31="","",CONCATENATE(JAAF登録データ貼付!C31,"　",JAAF登録データ貼付!D31))</f>
        <v/>
      </c>
      <c r="D31" s="7" t="str">
        <f t="shared" si="0"/>
        <v/>
      </c>
      <c r="E31" s="7" t="str">
        <f t="shared" si="1"/>
        <v/>
      </c>
      <c r="F31" s="4" t="str">
        <f t="shared" si="2"/>
        <v/>
      </c>
      <c r="G31" s="4" t="str">
        <f t="shared" si="3"/>
        <v/>
      </c>
      <c r="H31" s="100" t="str">
        <f>IF(JAAF登録データ貼付!S31="","",JAAF登録データ貼付!S31)</f>
        <v/>
      </c>
      <c r="I31" s="5" t="str">
        <f>IF(JAAF登録データ貼付!B31="","",JAAF登録データ貼付!B31)</f>
        <v/>
      </c>
      <c r="K31" t="str">
        <f>IF(JAAF登録データ貼付!F31="","",CONCATENATE(JAAF登録データ貼付!F31,"　",JAAF登録データ貼付!G31))</f>
        <v/>
      </c>
      <c r="L31" t="str">
        <f>IF(JAAF登録データ貼付!H31="","",CONCATENATE(JAAF登録データ貼付!H31,"　",JAAF登録データ貼付!I31))</f>
        <v/>
      </c>
      <c r="M31" t="str">
        <f>IF(JAAF登録データ貼付!V31="","",RIGHT(JAAF登録データ貼付!V31,1))</f>
        <v/>
      </c>
      <c r="N31" t="str">
        <f>IF(JAAF登録データ貼付!K31="","",LEFT(JAAF登録データ貼付!K31,1))</f>
        <v/>
      </c>
    </row>
    <row r="32" spans="1:14" ht="17.25" customHeight="1" x14ac:dyDescent="0.45">
      <c r="A32" s="5">
        <v>31</v>
      </c>
      <c r="B32" s="4" t="str">
        <f>IF(JAAF登録データ貼付!E32="","",JAAF登録データ貼付!E32)</f>
        <v/>
      </c>
      <c r="C32" s="6" t="str">
        <f>IF(JAAF登録データ貼付!C32="","",CONCATENATE(JAAF登録データ貼付!C32,"　",JAAF登録データ貼付!D32))</f>
        <v/>
      </c>
      <c r="D32" s="7" t="str">
        <f t="shared" si="0"/>
        <v/>
      </c>
      <c r="E32" s="7" t="str">
        <f t="shared" si="1"/>
        <v/>
      </c>
      <c r="F32" s="4" t="str">
        <f t="shared" si="2"/>
        <v/>
      </c>
      <c r="G32" s="4" t="str">
        <f t="shared" si="3"/>
        <v/>
      </c>
      <c r="H32" s="100" t="str">
        <f>IF(JAAF登録データ貼付!S32="","",JAAF登録データ貼付!S32)</f>
        <v/>
      </c>
      <c r="I32" s="5" t="str">
        <f>IF(JAAF登録データ貼付!B32="","",JAAF登録データ貼付!B32)</f>
        <v/>
      </c>
      <c r="K32" t="str">
        <f>IF(JAAF登録データ貼付!F32="","",CONCATENATE(JAAF登録データ貼付!F32,"　",JAAF登録データ貼付!G32))</f>
        <v/>
      </c>
      <c r="L32" t="str">
        <f>IF(JAAF登録データ貼付!H32="","",CONCATENATE(JAAF登録データ貼付!H32,"　",JAAF登録データ貼付!I32))</f>
        <v/>
      </c>
      <c r="M32" t="str">
        <f>IF(JAAF登録データ貼付!V32="","",RIGHT(JAAF登録データ貼付!V32,1))</f>
        <v/>
      </c>
      <c r="N32" t="str">
        <f>IF(JAAF登録データ貼付!K32="","",LEFT(JAAF登録データ貼付!K32,1))</f>
        <v/>
      </c>
    </row>
    <row r="33" spans="1:14" ht="17.25" customHeight="1" x14ac:dyDescent="0.45">
      <c r="A33" s="5">
        <v>32</v>
      </c>
      <c r="B33" s="4" t="str">
        <f>IF(JAAF登録データ貼付!E33="","",JAAF登録データ貼付!E33)</f>
        <v/>
      </c>
      <c r="C33" s="6" t="str">
        <f>IF(JAAF登録データ貼付!C33="","",CONCATENATE(JAAF登録データ貼付!C33,"　",JAAF登録データ貼付!D33))</f>
        <v/>
      </c>
      <c r="D33" s="7" t="str">
        <f t="shared" si="0"/>
        <v/>
      </c>
      <c r="E33" s="7" t="str">
        <f t="shared" si="1"/>
        <v/>
      </c>
      <c r="F33" s="4" t="str">
        <f t="shared" si="2"/>
        <v/>
      </c>
      <c r="G33" s="4" t="str">
        <f t="shared" si="3"/>
        <v/>
      </c>
      <c r="H33" s="100" t="str">
        <f>IF(JAAF登録データ貼付!S33="","",JAAF登録データ貼付!S33)</f>
        <v/>
      </c>
      <c r="I33" s="5" t="str">
        <f>IF(JAAF登録データ貼付!B33="","",JAAF登録データ貼付!B33)</f>
        <v/>
      </c>
      <c r="K33" t="str">
        <f>IF(JAAF登録データ貼付!F33="","",CONCATENATE(JAAF登録データ貼付!F33,"　",JAAF登録データ貼付!G33))</f>
        <v/>
      </c>
      <c r="L33" t="str">
        <f>IF(JAAF登録データ貼付!H33="","",CONCATENATE(JAAF登録データ貼付!H33,"　",JAAF登録データ貼付!I33))</f>
        <v/>
      </c>
      <c r="M33" t="str">
        <f>IF(JAAF登録データ貼付!V33="","",RIGHT(JAAF登録データ貼付!V33,1))</f>
        <v/>
      </c>
      <c r="N33" t="str">
        <f>IF(JAAF登録データ貼付!K33="","",LEFT(JAAF登録データ貼付!K33,1))</f>
        <v/>
      </c>
    </row>
    <row r="34" spans="1:14" ht="17.25" customHeight="1" x14ac:dyDescent="0.45">
      <c r="A34" s="5">
        <v>33</v>
      </c>
      <c r="B34" s="4" t="str">
        <f>IF(JAAF登録データ貼付!E34="","",JAAF登録データ貼付!E34)</f>
        <v/>
      </c>
      <c r="C34" s="6" t="str">
        <f>IF(JAAF登録データ貼付!C34="","",CONCATENATE(JAAF登録データ貼付!C34,"　",JAAF登録データ貼付!D34))</f>
        <v/>
      </c>
      <c r="D34" s="7" t="str">
        <f t="shared" si="0"/>
        <v/>
      </c>
      <c r="E34" s="7" t="str">
        <f t="shared" si="1"/>
        <v/>
      </c>
      <c r="F34" s="4" t="str">
        <f t="shared" si="2"/>
        <v/>
      </c>
      <c r="G34" s="4" t="str">
        <f t="shared" si="3"/>
        <v/>
      </c>
      <c r="H34" s="100" t="str">
        <f>IF(JAAF登録データ貼付!S34="","",JAAF登録データ貼付!S34)</f>
        <v/>
      </c>
      <c r="I34" s="5" t="str">
        <f>IF(JAAF登録データ貼付!B34="","",JAAF登録データ貼付!B34)</f>
        <v/>
      </c>
      <c r="K34" t="str">
        <f>IF(JAAF登録データ貼付!F34="","",CONCATENATE(JAAF登録データ貼付!F34,"　",JAAF登録データ貼付!G34))</f>
        <v/>
      </c>
      <c r="L34" t="str">
        <f>IF(JAAF登録データ貼付!H34="","",CONCATENATE(JAAF登録データ貼付!H34,"　",JAAF登録データ貼付!I34))</f>
        <v/>
      </c>
      <c r="M34" t="str">
        <f>IF(JAAF登録データ貼付!V34="","",RIGHT(JAAF登録データ貼付!V34,1))</f>
        <v/>
      </c>
      <c r="N34" t="str">
        <f>IF(JAAF登録データ貼付!K34="","",LEFT(JAAF登録データ貼付!K34,1))</f>
        <v/>
      </c>
    </row>
    <row r="35" spans="1:14" ht="17.25" customHeight="1" x14ac:dyDescent="0.45">
      <c r="A35" s="5">
        <v>34</v>
      </c>
      <c r="B35" s="4" t="str">
        <f>IF(JAAF登録データ貼付!E35="","",JAAF登録データ貼付!E35)</f>
        <v/>
      </c>
      <c r="C35" s="6" t="str">
        <f>IF(JAAF登録データ貼付!C35="","",CONCATENATE(JAAF登録データ貼付!C35,"　",JAAF登録データ貼付!D35))</f>
        <v/>
      </c>
      <c r="D35" s="7" t="str">
        <f t="shared" si="0"/>
        <v/>
      </c>
      <c r="E35" s="7" t="str">
        <f t="shared" si="1"/>
        <v/>
      </c>
      <c r="F35" s="4" t="str">
        <f t="shared" si="2"/>
        <v/>
      </c>
      <c r="G35" s="4" t="str">
        <f t="shared" si="3"/>
        <v/>
      </c>
      <c r="H35" s="100" t="str">
        <f>IF(JAAF登録データ貼付!S35="","",JAAF登録データ貼付!S35)</f>
        <v/>
      </c>
      <c r="I35" s="5" t="str">
        <f>IF(JAAF登録データ貼付!B35="","",JAAF登録データ貼付!B35)</f>
        <v/>
      </c>
      <c r="K35" t="str">
        <f>IF(JAAF登録データ貼付!F35="","",CONCATENATE(JAAF登録データ貼付!F35,"　",JAAF登録データ貼付!G35))</f>
        <v/>
      </c>
      <c r="L35" t="str">
        <f>IF(JAAF登録データ貼付!H35="","",CONCATENATE(JAAF登録データ貼付!H35,"　",JAAF登録データ貼付!I35))</f>
        <v/>
      </c>
      <c r="M35" t="str">
        <f>IF(JAAF登録データ貼付!V35="","",RIGHT(JAAF登録データ貼付!V35,1))</f>
        <v/>
      </c>
      <c r="N35" t="str">
        <f>IF(JAAF登録データ貼付!K35="","",LEFT(JAAF登録データ貼付!K35,1))</f>
        <v/>
      </c>
    </row>
    <row r="36" spans="1:14" ht="17.25" customHeight="1" x14ac:dyDescent="0.45">
      <c r="A36" s="5">
        <v>35</v>
      </c>
      <c r="B36" s="4" t="str">
        <f>IF(JAAF登録データ貼付!E36="","",JAAF登録データ貼付!E36)</f>
        <v/>
      </c>
      <c r="C36" s="6" t="str">
        <f>IF(JAAF登録データ貼付!C36="","",CONCATENATE(JAAF登録データ貼付!C36,"　",JAAF登録データ貼付!D36))</f>
        <v/>
      </c>
      <c r="D36" s="7" t="str">
        <f t="shared" si="0"/>
        <v/>
      </c>
      <c r="E36" s="7" t="str">
        <f t="shared" si="1"/>
        <v/>
      </c>
      <c r="F36" s="4" t="str">
        <f t="shared" si="2"/>
        <v/>
      </c>
      <c r="G36" s="4" t="str">
        <f t="shared" si="3"/>
        <v/>
      </c>
      <c r="H36" s="100" t="str">
        <f>IF(JAAF登録データ貼付!S36="","",JAAF登録データ貼付!S36)</f>
        <v/>
      </c>
      <c r="I36" s="5" t="str">
        <f>IF(JAAF登録データ貼付!B36="","",JAAF登録データ貼付!B36)</f>
        <v/>
      </c>
      <c r="K36" t="str">
        <f>IF(JAAF登録データ貼付!F36="","",CONCATENATE(JAAF登録データ貼付!F36,"　",JAAF登録データ貼付!G36))</f>
        <v/>
      </c>
      <c r="L36" t="str">
        <f>IF(JAAF登録データ貼付!H36="","",CONCATENATE(JAAF登録データ貼付!H36,"　",JAAF登録データ貼付!I36))</f>
        <v/>
      </c>
      <c r="M36" t="str">
        <f>IF(JAAF登録データ貼付!V36="","",RIGHT(JAAF登録データ貼付!V36,1))</f>
        <v/>
      </c>
      <c r="N36" t="str">
        <f>IF(JAAF登録データ貼付!K36="","",LEFT(JAAF登録データ貼付!K36,1))</f>
        <v/>
      </c>
    </row>
    <row r="37" spans="1:14" ht="17.25" customHeight="1" x14ac:dyDescent="0.45">
      <c r="A37" s="5">
        <v>36</v>
      </c>
      <c r="B37" s="4" t="str">
        <f>IF(JAAF登録データ貼付!E37="","",JAAF登録データ貼付!E37)</f>
        <v/>
      </c>
      <c r="C37" s="6" t="str">
        <f>IF(JAAF登録データ貼付!C37="","",CONCATENATE(JAAF登録データ貼付!C37,"　",JAAF登録データ貼付!D37))</f>
        <v/>
      </c>
      <c r="D37" s="7" t="str">
        <f t="shared" si="0"/>
        <v/>
      </c>
      <c r="E37" s="7" t="str">
        <f t="shared" si="1"/>
        <v/>
      </c>
      <c r="F37" s="4" t="str">
        <f t="shared" si="2"/>
        <v/>
      </c>
      <c r="G37" s="4" t="str">
        <f t="shared" si="3"/>
        <v/>
      </c>
      <c r="H37" s="100" t="str">
        <f>IF(JAAF登録データ貼付!S37="","",JAAF登録データ貼付!S37)</f>
        <v/>
      </c>
      <c r="I37" s="5" t="str">
        <f>IF(JAAF登録データ貼付!B37="","",JAAF登録データ貼付!B37)</f>
        <v/>
      </c>
      <c r="K37" t="str">
        <f>IF(JAAF登録データ貼付!F37="","",CONCATENATE(JAAF登録データ貼付!F37,"　",JAAF登録データ貼付!G37))</f>
        <v/>
      </c>
      <c r="L37" t="str">
        <f>IF(JAAF登録データ貼付!H37="","",CONCATENATE(JAAF登録データ貼付!H37,"　",JAAF登録データ貼付!I37))</f>
        <v/>
      </c>
      <c r="M37" t="str">
        <f>IF(JAAF登録データ貼付!V37="","",RIGHT(JAAF登録データ貼付!V37,1))</f>
        <v/>
      </c>
      <c r="N37" t="str">
        <f>IF(JAAF登録データ貼付!K37="","",LEFT(JAAF登録データ貼付!K37,1))</f>
        <v/>
      </c>
    </row>
    <row r="38" spans="1:14" ht="17.25" customHeight="1" x14ac:dyDescent="0.45">
      <c r="A38" s="5">
        <v>37</v>
      </c>
      <c r="B38" s="4" t="str">
        <f>IF(JAAF登録データ貼付!E38="","",JAAF登録データ貼付!E38)</f>
        <v/>
      </c>
      <c r="C38" s="6" t="str">
        <f>IF(JAAF登録データ貼付!C38="","",CONCATENATE(JAAF登録データ貼付!C38,"　",JAAF登録データ貼付!D38))</f>
        <v/>
      </c>
      <c r="D38" s="7" t="str">
        <f t="shared" si="0"/>
        <v/>
      </c>
      <c r="E38" s="7" t="str">
        <f t="shared" si="1"/>
        <v/>
      </c>
      <c r="F38" s="4" t="str">
        <f t="shared" si="2"/>
        <v/>
      </c>
      <c r="G38" s="4" t="str">
        <f t="shared" si="3"/>
        <v/>
      </c>
      <c r="H38" s="100" t="str">
        <f>IF(JAAF登録データ貼付!S38="","",JAAF登録データ貼付!S38)</f>
        <v/>
      </c>
      <c r="I38" s="5" t="str">
        <f>IF(JAAF登録データ貼付!B38="","",JAAF登録データ貼付!B38)</f>
        <v/>
      </c>
      <c r="K38" t="str">
        <f>IF(JAAF登録データ貼付!F38="","",CONCATENATE(JAAF登録データ貼付!F38,"　",JAAF登録データ貼付!G38))</f>
        <v/>
      </c>
      <c r="L38" t="str">
        <f>IF(JAAF登録データ貼付!H38="","",CONCATENATE(JAAF登録データ貼付!H38,"　",JAAF登録データ貼付!I38))</f>
        <v/>
      </c>
      <c r="M38" t="str">
        <f>IF(JAAF登録データ貼付!V38="","",RIGHT(JAAF登録データ貼付!V38,1))</f>
        <v/>
      </c>
      <c r="N38" t="str">
        <f>IF(JAAF登録データ貼付!K38="","",LEFT(JAAF登録データ貼付!K38,1))</f>
        <v/>
      </c>
    </row>
    <row r="39" spans="1:14" ht="17.25" customHeight="1" x14ac:dyDescent="0.45">
      <c r="A39" s="5">
        <v>38</v>
      </c>
      <c r="B39" s="4" t="str">
        <f>IF(JAAF登録データ貼付!E39="","",JAAF登録データ貼付!E39)</f>
        <v/>
      </c>
      <c r="C39" s="6" t="str">
        <f>IF(JAAF登録データ貼付!C39="","",CONCATENATE(JAAF登録データ貼付!C39,"　",JAAF登録データ貼付!D39))</f>
        <v/>
      </c>
      <c r="D39" s="7" t="str">
        <f t="shared" si="0"/>
        <v/>
      </c>
      <c r="E39" s="7" t="str">
        <f t="shared" si="1"/>
        <v/>
      </c>
      <c r="F39" s="4" t="str">
        <f t="shared" si="2"/>
        <v/>
      </c>
      <c r="G39" s="4" t="str">
        <f t="shared" si="3"/>
        <v/>
      </c>
      <c r="H39" s="100" t="str">
        <f>IF(JAAF登録データ貼付!S39="","",JAAF登録データ貼付!S39)</f>
        <v/>
      </c>
      <c r="I39" s="5" t="str">
        <f>IF(JAAF登録データ貼付!B39="","",JAAF登録データ貼付!B39)</f>
        <v/>
      </c>
      <c r="K39" t="str">
        <f>IF(JAAF登録データ貼付!F39="","",CONCATENATE(JAAF登録データ貼付!F39,"　",JAAF登録データ貼付!G39))</f>
        <v/>
      </c>
      <c r="L39" t="str">
        <f>IF(JAAF登録データ貼付!H39="","",CONCATENATE(JAAF登録データ貼付!H39,"　",JAAF登録データ貼付!I39))</f>
        <v/>
      </c>
      <c r="M39" t="str">
        <f>IF(JAAF登録データ貼付!V39="","",RIGHT(JAAF登録データ貼付!V39,1))</f>
        <v/>
      </c>
      <c r="N39" t="str">
        <f>IF(JAAF登録データ貼付!K39="","",LEFT(JAAF登録データ貼付!K39,1))</f>
        <v/>
      </c>
    </row>
    <row r="40" spans="1:14" ht="17.25" customHeight="1" x14ac:dyDescent="0.45">
      <c r="A40" s="5">
        <v>39</v>
      </c>
      <c r="B40" s="4" t="str">
        <f>IF(JAAF登録データ貼付!E40="","",JAAF登録データ貼付!E40)</f>
        <v/>
      </c>
      <c r="C40" s="6" t="str">
        <f>IF(JAAF登録データ貼付!C40="","",CONCATENATE(JAAF登録データ貼付!C40,"　",JAAF登録データ貼付!D40))</f>
        <v/>
      </c>
      <c r="D40" s="7" t="str">
        <f t="shared" si="0"/>
        <v/>
      </c>
      <c r="E40" s="7" t="str">
        <f t="shared" si="1"/>
        <v/>
      </c>
      <c r="F40" s="4" t="str">
        <f t="shared" si="2"/>
        <v/>
      </c>
      <c r="G40" s="4" t="str">
        <f t="shared" si="3"/>
        <v/>
      </c>
      <c r="H40" s="100" t="str">
        <f>IF(JAAF登録データ貼付!S40="","",JAAF登録データ貼付!S40)</f>
        <v/>
      </c>
      <c r="I40" s="5" t="str">
        <f>IF(JAAF登録データ貼付!B40="","",JAAF登録データ貼付!B40)</f>
        <v/>
      </c>
      <c r="K40" t="str">
        <f>IF(JAAF登録データ貼付!F40="","",CONCATENATE(JAAF登録データ貼付!F40,"　",JAAF登録データ貼付!G40))</f>
        <v/>
      </c>
      <c r="L40" t="str">
        <f>IF(JAAF登録データ貼付!H40="","",CONCATENATE(JAAF登録データ貼付!H40,"　",JAAF登録データ貼付!I40))</f>
        <v/>
      </c>
      <c r="M40" t="str">
        <f>IF(JAAF登録データ貼付!V40="","",RIGHT(JAAF登録データ貼付!V40,1))</f>
        <v/>
      </c>
      <c r="N40" t="str">
        <f>IF(JAAF登録データ貼付!K40="","",LEFT(JAAF登録データ貼付!K40,1))</f>
        <v/>
      </c>
    </row>
    <row r="41" spans="1:14" ht="17.25" customHeight="1" x14ac:dyDescent="0.45">
      <c r="A41" s="5">
        <v>40</v>
      </c>
      <c r="B41" s="4" t="str">
        <f>IF(JAAF登録データ貼付!E41="","",JAAF登録データ貼付!E41)</f>
        <v/>
      </c>
      <c r="C41" s="6" t="str">
        <f>IF(JAAF登録データ貼付!C41="","",CONCATENATE(JAAF登録データ貼付!C41,"　",JAAF登録データ貼付!D41))</f>
        <v/>
      </c>
      <c r="D41" s="7" t="str">
        <f t="shared" si="0"/>
        <v/>
      </c>
      <c r="E41" s="7" t="str">
        <f t="shared" si="1"/>
        <v/>
      </c>
      <c r="F41" s="4" t="str">
        <f t="shared" si="2"/>
        <v/>
      </c>
      <c r="G41" s="4" t="str">
        <f t="shared" si="3"/>
        <v/>
      </c>
      <c r="H41" s="100" t="str">
        <f>IF(JAAF登録データ貼付!S41="","",JAAF登録データ貼付!S41)</f>
        <v/>
      </c>
      <c r="I41" s="5" t="str">
        <f>IF(JAAF登録データ貼付!B41="","",JAAF登録データ貼付!B41)</f>
        <v/>
      </c>
      <c r="J41" t="s">
        <v>925</v>
      </c>
      <c r="K41" t="str">
        <f>IF(JAAF登録データ貼付!F41="","",CONCATENATE(JAAF登録データ貼付!F41,"　",JAAF登録データ貼付!G41))</f>
        <v/>
      </c>
      <c r="L41" t="str">
        <f>IF(JAAF登録データ貼付!H41="","",CONCATENATE(JAAF登録データ貼付!H41,"　",JAAF登録データ貼付!I41))</f>
        <v/>
      </c>
      <c r="M41" t="str">
        <f>IF(JAAF登録データ貼付!V41="","",RIGHT(JAAF登録データ貼付!V41,1))</f>
        <v/>
      </c>
      <c r="N41" t="str">
        <f>IF(JAAF登録データ貼付!K41="","",LEFT(JAAF登録データ貼付!K41,1))</f>
        <v/>
      </c>
    </row>
    <row r="42" spans="1:14" ht="17.25" customHeight="1" x14ac:dyDescent="0.45">
      <c r="A42" s="5">
        <v>41</v>
      </c>
      <c r="B42" s="4" t="str">
        <f>IF(JAAF登録データ貼付!E42="","",JAAF登録データ貼付!E42)</f>
        <v/>
      </c>
      <c r="C42" s="6" t="str">
        <f>IF(JAAF登録データ貼付!C42="","",CONCATENATE(JAAF登録データ貼付!C42,"　",JAAF登録データ貼付!D42))</f>
        <v/>
      </c>
      <c r="D42" s="7" t="str">
        <f t="shared" si="0"/>
        <v/>
      </c>
      <c r="E42" s="7" t="str">
        <f t="shared" si="1"/>
        <v/>
      </c>
      <c r="F42" s="4" t="str">
        <f t="shared" si="2"/>
        <v/>
      </c>
      <c r="G42" s="4" t="str">
        <f t="shared" si="3"/>
        <v/>
      </c>
      <c r="H42" s="100" t="str">
        <f>IF(JAAF登録データ貼付!S42="","",JAAF登録データ貼付!S42)</f>
        <v/>
      </c>
      <c r="I42" s="5" t="str">
        <f>IF(JAAF登録データ貼付!B42="","",JAAF登録データ貼付!B42)</f>
        <v/>
      </c>
      <c r="K42" t="str">
        <f>IF(JAAF登録データ貼付!F42="","",CONCATENATE(JAAF登録データ貼付!F42,"　",JAAF登録データ貼付!G42))</f>
        <v/>
      </c>
      <c r="L42" t="str">
        <f>IF(JAAF登録データ貼付!H42="","",CONCATENATE(JAAF登録データ貼付!H42,"　",JAAF登録データ貼付!I42))</f>
        <v/>
      </c>
      <c r="M42" t="str">
        <f>IF(JAAF登録データ貼付!V42="","",RIGHT(JAAF登録データ貼付!V42,1))</f>
        <v/>
      </c>
      <c r="N42" t="str">
        <f>IF(JAAF登録データ貼付!K42="","",LEFT(JAAF登録データ貼付!K42,1))</f>
        <v/>
      </c>
    </row>
    <row r="43" spans="1:14" ht="17.25" customHeight="1" x14ac:dyDescent="0.45">
      <c r="A43" s="5">
        <v>42</v>
      </c>
      <c r="B43" s="4" t="str">
        <f>IF(JAAF登録データ貼付!E43="","",JAAF登録データ貼付!E43)</f>
        <v/>
      </c>
      <c r="C43" s="6" t="str">
        <f>IF(JAAF登録データ貼付!C43="","",CONCATENATE(JAAF登録データ貼付!C43,"　",JAAF登録データ貼付!D43))</f>
        <v/>
      </c>
      <c r="D43" s="7" t="str">
        <f t="shared" si="0"/>
        <v/>
      </c>
      <c r="E43" s="7" t="str">
        <f t="shared" si="1"/>
        <v/>
      </c>
      <c r="F43" s="4" t="str">
        <f t="shared" si="2"/>
        <v/>
      </c>
      <c r="G43" s="4" t="str">
        <f t="shared" si="3"/>
        <v/>
      </c>
      <c r="H43" s="100" t="str">
        <f>IF(JAAF登録データ貼付!S43="","",JAAF登録データ貼付!S43)</f>
        <v/>
      </c>
      <c r="I43" s="5" t="str">
        <f>IF(JAAF登録データ貼付!B43="","",JAAF登録データ貼付!B43)</f>
        <v/>
      </c>
      <c r="K43" t="str">
        <f>IF(JAAF登録データ貼付!F43="","",CONCATENATE(JAAF登録データ貼付!F43,"　",JAAF登録データ貼付!G43))</f>
        <v/>
      </c>
      <c r="L43" t="str">
        <f>IF(JAAF登録データ貼付!H43="","",CONCATENATE(JAAF登録データ貼付!H43,"　",JAAF登録データ貼付!I43))</f>
        <v/>
      </c>
      <c r="M43" t="str">
        <f>IF(JAAF登録データ貼付!V43="","",RIGHT(JAAF登録データ貼付!V43,1))</f>
        <v/>
      </c>
      <c r="N43" t="str">
        <f>IF(JAAF登録データ貼付!K43="","",LEFT(JAAF登録データ貼付!K43,1))</f>
        <v/>
      </c>
    </row>
    <row r="44" spans="1:14" ht="17.25" customHeight="1" x14ac:dyDescent="0.45">
      <c r="A44" s="5">
        <v>43</v>
      </c>
      <c r="B44" s="4" t="str">
        <f>IF(JAAF登録データ貼付!E44="","",JAAF登録データ貼付!E44)</f>
        <v/>
      </c>
      <c r="C44" s="6" t="str">
        <f>IF(JAAF登録データ貼付!C44="","",CONCATENATE(JAAF登録データ貼付!C44,"　",JAAF登録データ貼付!D44))</f>
        <v/>
      </c>
      <c r="D44" s="7" t="str">
        <f t="shared" si="0"/>
        <v/>
      </c>
      <c r="E44" s="7" t="str">
        <f t="shared" si="1"/>
        <v/>
      </c>
      <c r="F44" s="4" t="str">
        <f t="shared" si="2"/>
        <v/>
      </c>
      <c r="G44" s="4" t="str">
        <f t="shared" si="3"/>
        <v/>
      </c>
      <c r="H44" s="100" t="str">
        <f>IF(JAAF登録データ貼付!S44="","",JAAF登録データ貼付!S44)</f>
        <v/>
      </c>
      <c r="I44" s="5" t="str">
        <f>IF(JAAF登録データ貼付!B44="","",JAAF登録データ貼付!B44)</f>
        <v/>
      </c>
      <c r="K44" t="str">
        <f>IF(JAAF登録データ貼付!F44="","",CONCATENATE(JAAF登録データ貼付!F44,"　",JAAF登録データ貼付!G44))</f>
        <v/>
      </c>
      <c r="L44" t="str">
        <f>IF(JAAF登録データ貼付!H44="","",CONCATENATE(JAAF登録データ貼付!H44,"　",JAAF登録データ貼付!I44))</f>
        <v/>
      </c>
      <c r="M44" t="str">
        <f>IF(JAAF登録データ貼付!V44="","",RIGHT(JAAF登録データ貼付!V44,1))</f>
        <v/>
      </c>
      <c r="N44" t="str">
        <f>IF(JAAF登録データ貼付!K44="","",LEFT(JAAF登録データ貼付!K44,1))</f>
        <v/>
      </c>
    </row>
    <row r="45" spans="1:14" ht="17.25" customHeight="1" x14ac:dyDescent="0.45">
      <c r="A45" s="5">
        <v>44</v>
      </c>
      <c r="B45" s="4" t="str">
        <f>IF(JAAF登録データ貼付!E45="","",JAAF登録データ貼付!E45)</f>
        <v/>
      </c>
      <c r="C45" s="6" t="str">
        <f>IF(JAAF登録データ貼付!C45="","",CONCATENATE(JAAF登録データ貼付!C45,"　",JAAF登録データ貼付!D45))</f>
        <v/>
      </c>
      <c r="D45" s="7" t="str">
        <f t="shared" si="0"/>
        <v/>
      </c>
      <c r="E45" s="7" t="str">
        <f t="shared" si="1"/>
        <v/>
      </c>
      <c r="F45" s="4" t="str">
        <f t="shared" si="2"/>
        <v/>
      </c>
      <c r="G45" s="4" t="str">
        <f t="shared" si="3"/>
        <v/>
      </c>
      <c r="H45" s="100" t="str">
        <f>IF(JAAF登録データ貼付!S45="","",JAAF登録データ貼付!S45)</f>
        <v/>
      </c>
      <c r="I45" s="5" t="str">
        <f>IF(JAAF登録データ貼付!B45="","",JAAF登録データ貼付!B45)</f>
        <v/>
      </c>
      <c r="K45" t="str">
        <f>IF(JAAF登録データ貼付!F45="","",CONCATENATE(JAAF登録データ貼付!F45,"　",JAAF登録データ貼付!G45))</f>
        <v/>
      </c>
      <c r="L45" t="str">
        <f>IF(JAAF登録データ貼付!H45="","",CONCATENATE(JAAF登録データ貼付!H45,"　",JAAF登録データ貼付!I45))</f>
        <v/>
      </c>
      <c r="M45" t="str">
        <f>IF(JAAF登録データ貼付!V45="","",RIGHT(JAAF登録データ貼付!V45,1))</f>
        <v/>
      </c>
      <c r="N45" t="str">
        <f>IF(JAAF登録データ貼付!K45="","",LEFT(JAAF登録データ貼付!K45,1))</f>
        <v/>
      </c>
    </row>
    <row r="46" spans="1:14" ht="17.25" customHeight="1" x14ac:dyDescent="0.45">
      <c r="A46" s="5">
        <v>45</v>
      </c>
      <c r="B46" s="4" t="str">
        <f>IF(JAAF登録データ貼付!E46="","",JAAF登録データ貼付!E46)</f>
        <v/>
      </c>
      <c r="C46" s="6" t="str">
        <f>IF(JAAF登録データ貼付!C46="","",CONCATENATE(JAAF登録データ貼付!C46,"　",JAAF登録データ貼付!D46))</f>
        <v/>
      </c>
      <c r="D46" s="7" t="str">
        <f t="shared" si="0"/>
        <v/>
      </c>
      <c r="E46" s="7" t="str">
        <f t="shared" si="1"/>
        <v/>
      </c>
      <c r="F46" s="4" t="str">
        <f t="shared" si="2"/>
        <v/>
      </c>
      <c r="G46" s="4" t="str">
        <f t="shared" si="3"/>
        <v/>
      </c>
      <c r="H46" s="100" t="str">
        <f>IF(JAAF登録データ貼付!S46="","",JAAF登録データ貼付!S46)</f>
        <v/>
      </c>
      <c r="I46" s="5" t="str">
        <f>IF(JAAF登録データ貼付!B46="","",JAAF登録データ貼付!B46)</f>
        <v/>
      </c>
      <c r="K46" t="str">
        <f>IF(JAAF登録データ貼付!F46="","",CONCATENATE(JAAF登録データ貼付!F46,"　",JAAF登録データ貼付!G46))</f>
        <v/>
      </c>
      <c r="L46" t="str">
        <f>IF(JAAF登録データ貼付!H46="","",CONCATENATE(JAAF登録データ貼付!H46,"　",JAAF登録データ貼付!I46))</f>
        <v/>
      </c>
      <c r="M46" t="str">
        <f>IF(JAAF登録データ貼付!V46="","",RIGHT(JAAF登録データ貼付!V46,1))</f>
        <v/>
      </c>
      <c r="N46" t="str">
        <f>IF(JAAF登録データ貼付!K46="","",LEFT(JAAF登録データ貼付!K46,1))</f>
        <v/>
      </c>
    </row>
    <row r="47" spans="1:14" ht="17.25" customHeight="1" x14ac:dyDescent="0.45">
      <c r="A47" s="5">
        <v>46</v>
      </c>
      <c r="B47" s="4" t="str">
        <f>IF(JAAF登録データ貼付!E47="","",JAAF登録データ貼付!E47)</f>
        <v/>
      </c>
      <c r="C47" s="6" t="str">
        <f>IF(JAAF登録データ貼付!C47="","",CONCATENATE(JAAF登録データ貼付!C47,"　",JAAF登録データ貼付!D47))</f>
        <v/>
      </c>
      <c r="D47" s="7" t="str">
        <f t="shared" si="0"/>
        <v/>
      </c>
      <c r="E47" s="7" t="str">
        <f t="shared" si="1"/>
        <v/>
      </c>
      <c r="F47" s="4" t="str">
        <f t="shared" si="2"/>
        <v/>
      </c>
      <c r="G47" s="4" t="str">
        <f t="shared" si="3"/>
        <v/>
      </c>
      <c r="H47" s="100" t="str">
        <f>IF(JAAF登録データ貼付!S47="","",JAAF登録データ貼付!S47)</f>
        <v/>
      </c>
      <c r="I47" s="5" t="str">
        <f>IF(JAAF登録データ貼付!B47="","",JAAF登録データ貼付!B47)</f>
        <v/>
      </c>
      <c r="K47" t="str">
        <f>IF(JAAF登録データ貼付!F47="","",CONCATENATE(JAAF登録データ貼付!F47,"　",JAAF登録データ貼付!G47))</f>
        <v/>
      </c>
      <c r="L47" t="str">
        <f>IF(JAAF登録データ貼付!H47="","",CONCATENATE(JAAF登録データ貼付!H47,"　",JAAF登録データ貼付!I47))</f>
        <v/>
      </c>
      <c r="M47" t="str">
        <f>IF(JAAF登録データ貼付!V47="","",RIGHT(JAAF登録データ貼付!V47,1))</f>
        <v/>
      </c>
      <c r="N47" t="str">
        <f>IF(JAAF登録データ貼付!K47="","",LEFT(JAAF登録データ貼付!K47,1))</f>
        <v/>
      </c>
    </row>
    <row r="48" spans="1:14" ht="17.25" customHeight="1" x14ac:dyDescent="0.45">
      <c r="A48" s="5">
        <v>47</v>
      </c>
      <c r="B48" s="4" t="str">
        <f>IF(JAAF登録データ貼付!E48="","",JAAF登録データ貼付!E48)</f>
        <v/>
      </c>
      <c r="C48" s="6" t="str">
        <f>IF(JAAF登録データ貼付!C48="","",CONCATENATE(JAAF登録データ貼付!C48,"　",JAAF登録データ貼付!D48))</f>
        <v/>
      </c>
      <c r="D48" s="7" t="str">
        <f t="shared" si="0"/>
        <v/>
      </c>
      <c r="E48" s="7" t="str">
        <f t="shared" si="1"/>
        <v/>
      </c>
      <c r="F48" s="4" t="str">
        <f t="shared" si="2"/>
        <v/>
      </c>
      <c r="G48" s="4" t="str">
        <f t="shared" si="3"/>
        <v/>
      </c>
      <c r="H48" s="100" t="str">
        <f>IF(JAAF登録データ貼付!S48="","",JAAF登録データ貼付!S48)</f>
        <v/>
      </c>
      <c r="I48" s="5" t="str">
        <f>IF(JAAF登録データ貼付!B48="","",JAAF登録データ貼付!B48)</f>
        <v/>
      </c>
      <c r="K48" t="str">
        <f>IF(JAAF登録データ貼付!F48="","",CONCATENATE(JAAF登録データ貼付!F48,"　",JAAF登録データ貼付!G48))</f>
        <v/>
      </c>
      <c r="L48" t="str">
        <f>IF(JAAF登録データ貼付!H48="","",CONCATENATE(JAAF登録データ貼付!H48,"　",JAAF登録データ貼付!I48))</f>
        <v/>
      </c>
      <c r="M48" t="str">
        <f>IF(JAAF登録データ貼付!V48="","",RIGHT(JAAF登録データ貼付!V48,1))</f>
        <v/>
      </c>
      <c r="N48" t="str">
        <f>IF(JAAF登録データ貼付!K48="","",LEFT(JAAF登録データ貼付!K48,1))</f>
        <v/>
      </c>
    </row>
    <row r="49" spans="1:14" ht="17.25" customHeight="1" x14ac:dyDescent="0.45">
      <c r="A49" s="5">
        <v>48</v>
      </c>
      <c r="B49" s="4" t="str">
        <f>IF(JAAF登録データ貼付!E49="","",JAAF登録データ貼付!E49)</f>
        <v/>
      </c>
      <c r="C49" s="6" t="str">
        <f>IF(JAAF登録データ貼付!C49="","",CONCATENATE(JAAF登録データ貼付!C49,"　",JAAF登録データ貼付!D49))</f>
        <v/>
      </c>
      <c r="D49" s="7" t="str">
        <f t="shared" si="0"/>
        <v/>
      </c>
      <c r="E49" s="7" t="str">
        <f t="shared" si="1"/>
        <v/>
      </c>
      <c r="F49" s="4" t="str">
        <f t="shared" si="2"/>
        <v/>
      </c>
      <c r="G49" s="4" t="str">
        <f t="shared" si="3"/>
        <v/>
      </c>
      <c r="H49" s="100" t="str">
        <f>IF(JAAF登録データ貼付!S49="","",JAAF登録データ貼付!S49)</f>
        <v/>
      </c>
      <c r="I49" s="5" t="str">
        <f>IF(JAAF登録データ貼付!B49="","",JAAF登録データ貼付!B49)</f>
        <v/>
      </c>
      <c r="K49" t="str">
        <f>IF(JAAF登録データ貼付!F49="","",CONCATENATE(JAAF登録データ貼付!F49,"　",JAAF登録データ貼付!G49))</f>
        <v/>
      </c>
      <c r="L49" t="str">
        <f>IF(JAAF登録データ貼付!H49="","",CONCATENATE(JAAF登録データ貼付!H49,"　",JAAF登録データ貼付!I49))</f>
        <v/>
      </c>
      <c r="M49" t="str">
        <f>IF(JAAF登録データ貼付!V49="","",RIGHT(JAAF登録データ貼付!V49,1))</f>
        <v/>
      </c>
      <c r="N49" t="str">
        <f>IF(JAAF登録データ貼付!K49="","",LEFT(JAAF登録データ貼付!K49,1))</f>
        <v/>
      </c>
    </row>
    <row r="50" spans="1:14" ht="17.25" customHeight="1" x14ac:dyDescent="0.45">
      <c r="A50" s="5">
        <v>49</v>
      </c>
      <c r="B50" s="4" t="str">
        <f>IF(JAAF登録データ貼付!E50="","",JAAF登録データ貼付!E50)</f>
        <v/>
      </c>
      <c r="C50" s="6" t="str">
        <f>IF(JAAF登録データ貼付!C50="","",CONCATENATE(JAAF登録データ貼付!C50,"　",JAAF登録データ貼付!D50))</f>
        <v/>
      </c>
      <c r="D50" s="7" t="str">
        <f t="shared" si="0"/>
        <v/>
      </c>
      <c r="E50" s="7" t="str">
        <f t="shared" si="1"/>
        <v/>
      </c>
      <c r="F50" s="4" t="str">
        <f t="shared" si="2"/>
        <v/>
      </c>
      <c r="G50" s="4" t="str">
        <f t="shared" si="3"/>
        <v/>
      </c>
      <c r="H50" s="100" t="str">
        <f>IF(JAAF登録データ貼付!S50="","",JAAF登録データ貼付!S50)</f>
        <v/>
      </c>
      <c r="I50" s="5" t="str">
        <f>IF(JAAF登録データ貼付!B50="","",JAAF登録データ貼付!B50)</f>
        <v/>
      </c>
      <c r="K50" t="str">
        <f>IF(JAAF登録データ貼付!F50="","",CONCATENATE(JAAF登録データ貼付!F50,"　",JAAF登録データ貼付!G50))</f>
        <v/>
      </c>
      <c r="L50" t="str">
        <f>IF(JAAF登録データ貼付!H50="","",CONCATENATE(JAAF登録データ貼付!H50,"　",JAAF登録データ貼付!I50))</f>
        <v/>
      </c>
      <c r="M50" t="str">
        <f>IF(JAAF登録データ貼付!V50="","",RIGHT(JAAF登録データ貼付!V50,1))</f>
        <v/>
      </c>
      <c r="N50" t="str">
        <f>IF(JAAF登録データ貼付!K50="","",LEFT(JAAF登録データ貼付!K50,1))</f>
        <v/>
      </c>
    </row>
    <row r="51" spans="1:14" ht="17.25" customHeight="1" x14ac:dyDescent="0.45">
      <c r="A51" s="5">
        <v>50</v>
      </c>
      <c r="B51" s="4" t="str">
        <f>IF(JAAF登録データ貼付!E51="","",JAAF登録データ貼付!E51)</f>
        <v/>
      </c>
      <c r="C51" s="6" t="str">
        <f>IF(JAAF登録データ貼付!C51="","",CONCATENATE(JAAF登録データ貼付!C51,"　",JAAF登録データ貼付!D51))</f>
        <v/>
      </c>
      <c r="D51" s="7" t="str">
        <f t="shared" si="0"/>
        <v/>
      </c>
      <c r="E51" s="7" t="str">
        <f t="shared" si="1"/>
        <v/>
      </c>
      <c r="F51" s="4" t="str">
        <f t="shared" si="2"/>
        <v/>
      </c>
      <c r="G51" s="4" t="str">
        <f t="shared" si="3"/>
        <v/>
      </c>
      <c r="H51" s="100" t="str">
        <f>IF(JAAF登録データ貼付!S51="","",JAAF登録データ貼付!S51)</f>
        <v/>
      </c>
      <c r="I51" s="5" t="str">
        <f>IF(JAAF登録データ貼付!B51="","",JAAF登録データ貼付!B51)</f>
        <v/>
      </c>
      <c r="K51" t="str">
        <f>IF(JAAF登録データ貼付!F51="","",CONCATENATE(JAAF登録データ貼付!F51,"　",JAAF登録データ貼付!G51))</f>
        <v/>
      </c>
      <c r="L51" t="str">
        <f>IF(JAAF登録データ貼付!H51="","",CONCATENATE(JAAF登録データ貼付!H51,"　",JAAF登録データ貼付!I51))</f>
        <v/>
      </c>
      <c r="M51" t="str">
        <f>IF(JAAF登録データ貼付!V51="","",RIGHT(JAAF登録データ貼付!V51,1))</f>
        <v/>
      </c>
      <c r="N51" t="str">
        <f>IF(JAAF登録データ貼付!K51="","",LEFT(JAAF登録データ貼付!K51,1))</f>
        <v/>
      </c>
    </row>
    <row r="52" spans="1:14" ht="17.25" customHeight="1" x14ac:dyDescent="0.45">
      <c r="A52" s="5">
        <v>51</v>
      </c>
      <c r="B52" s="4" t="str">
        <f>IF(JAAF登録データ貼付!E52="","",JAAF登録データ貼付!E52)</f>
        <v/>
      </c>
      <c r="C52" s="6" t="str">
        <f>IF(JAAF登録データ貼付!C52="","",CONCATENATE(JAAF登録データ貼付!C52,"　",JAAF登録データ貼付!D52))</f>
        <v/>
      </c>
      <c r="D52" s="7" t="str">
        <f t="shared" si="0"/>
        <v/>
      </c>
      <c r="E52" s="7" t="str">
        <f t="shared" si="1"/>
        <v/>
      </c>
      <c r="F52" s="4" t="str">
        <f t="shared" si="2"/>
        <v/>
      </c>
      <c r="G52" s="4" t="str">
        <f t="shared" si="3"/>
        <v/>
      </c>
      <c r="H52" s="100" t="str">
        <f>IF(JAAF登録データ貼付!S52="","",JAAF登録データ貼付!S52)</f>
        <v/>
      </c>
      <c r="I52" s="5" t="str">
        <f>IF(JAAF登録データ貼付!B52="","",JAAF登録データ貼付!B52)</f>
        <v/>
      </c>
      <c r="K52" t="str">
        <f>IF(JAAF登録データ貼付!F52="","",CONCATENATE(JAAF登録データ貼付!F52,"　",JAAF登録データ貼付!G52))</f>
        <v/>
      </c>
      <c r="L52" t="str">
        <f>IF(JAAF登録データ貼付!H52="","",CONCATENATE(JAAF登録データ貼付!H52,"　",JAAF登録データ貼付!I52))</f>
        <v/>
      </c>
      <c r="M52" t="str">
        <f>IF(JAAF登録データ貼付!V52="","",RIGHT(JAAF登録データ貼付!V52,1))</f>
        <v/>
      </c>
      <c r="N52" t="str">
        <f>IF(JAAF登録データ貼付!K52="","",LEFT(JAAF登録データ貼付!K52,1))</f>
        <v/>
      </c>
    </row>
    <row r="53" spans="1:14" ht="17.25" customHeight="1" x14ac:dyDescent="0.45">
      <c r="A53" s="5">
        <v>52</v>
      </c>
      <c r="B53" s="4" t="str">
        <f>IF(JAAF登録データ貼付!E53="","",JAAF登録データ貼付!E53)</f>
        <v/>
      </c>
      <c r="C53" s="6" t="str">
        <f>IF(JAAF登録データ貼付!C53="","",CONCATENATE(JAAF登録データ貼付!C53,"　",JAAF登録データ貼付!D53))</f>
        <v/>
      </c>
      <c r="D53" s="7" t="str">
        <f t="shared" si="0"/>
        <v/>
      </c>
      <c r="E53" s="7" t="str">
        <f t="shared" si="1"/>
        <v/>
      </c>
      <c r="F53" s="4" t="str">
        <f t="shared" si="2"/>
        <v/>
      </c>
      <c r="G53" s="4" t="str">
        <f t="shared" si="3"/>
        <v/>
      </c>
      <c r="H53" s="100" t="str">
        <f>IF(JAAF登録データ貼付!S53="","",JAAF登録データ貼付!S53)</f>
        <v/>
      </c>
      <c r="I53" s="5" t="str">
        <f>IF(JAAF登録データ貼付!B53="","",JAAF登録データ貼付!B53)</f>
        <v/>
      </c>
      <c r="K53" t="str">
        <f>IF(JAAF登録データ貼付!F53="","",CONCATENATE(JAAF登録データ貼付!F53,"　",JAAF登録データ貼付!G53))</f>
        <v/>
      </c>
      <c r="L53" t="str">
        <f>IF(JAAF登録データ貼付!H53="","",CONCATENATE(JAAF登録データ貼付!H53,"　",JAAF登録データ貼付!I53))</f>
        <v/>
      </c>
      <c r="M53" t="str">
        <f>IF(JAAF登録データ貼付!V53="","",RIGHT(JAAF登録データ貼付!V53,1))</f>
        <v/>
      </c>
      <c r="N53" t="str">
        <f>IF(JAAF登録データ貼付!K53="","",LEFT(JAAF登録データ貼付!K53,1))</f>
        <v/>
      </c>
    </row>
    <row r="54" spans="1:14" ht="17.25" customHeight="1" x14ac:dyDescent="0.45">
      <c r="A54" s="5">
        <v>53</v>
      </c>
      <c r="B54" s="4" t="str">
        <f>IF(JAAF登録データ貼付!E54="","",JAAF登録データ貼付!E54)</f>
        <v/>
      </c>
      <c r="C54" s="6" t="str">
        <f>IF(JAAF登録データ貼付!C54="","",CONCATENATE(JAAF登録データ貼付!C54,"　",JAAF登録データ貼付!D54))</f>
        <v/>
      </c>
      <c r="D54" s="7" t="str">
        <f t="shared" si="0"/>
        <v/>
      </c>
      <c r="E54" s="7" t="str">
        <f t="shared" si="1"/>
        <v/>
      </c>
      <c r="F54" s="4" t="str">
        <f t="shared" si="2"/>
        <v/>
      </c>
      <c r="G54" s="4" t="str">
        <f t="shared" si="3"/>
        <v/>
      </c>
      <c r="H54" s="100" t="str">
        <f>IF(JAAF登録データ貼付!S54="","",JAAF登録データ貼付!S54)</f>
        <v/>
      </c>
      <c r="I54" s="5" t="str">
        <f>IF(JAAF登録データ貼付!B54="","",JAAF登録データ貼付!B54)</f>
        <v/>
      </c>
      <c r="K54" t="str">
        <f>IF(JAAF登録データ貼付!F54="","",CONCATENATE(JAAF登録データ貼付!F54,"　",JAAF登録データ貼付!G54))</f>
        <v/>
      </c>
      <c r="L54" t="str">
        <f>IF(JAAF登録データ貼付!H54="","",CONCATENATE(JAAF登録データ貼付!H54,"　",JAAF登録データ貼付!I54))</f>
        <v/>
      </c>
      <c r="M54" t="str">
        <f>IF(JAAF登録データ貼付!V54="","",RIGHT(JAAF登録データ貼付!V54,1))</f>
        <v/>
      </c>
      <c r="N54" t="str">
        <f>IF(JAAF登録データ貼付!K54="","",LEFT(JAAF登録データ貼付!K54,1))</f>
        <v/>
      </c>
    </row>
    <row r="55" spans="1:14" ht="17.25" customHeight="1" x14ac:dyDescent="0.45">
      <c r="A55" s="5">
        <v>54</v>
      </c>
      <c r="B55" s="4" t="str">
        <f>IF(JAAF登録データ貼付!E55="","",JAAF登録データ貼付!E55)</f>
        <v/>
      </c>
      <c r="C55" s="6" t="str">
        <f>IF(JAAF登録データ貼付!C55="","",CONCATENATE(JAAF登録データ貼付!C55,"　",JAAF登録データ貼付!D55))</f>
        <v/>
      </c>
      <c r="D55" s="7" t="str">
        <f t="shared" si="0"/>
        <v/>
      </c>
      <c r="E55" s="7" t="str">
        <f t="shared" si="1"/>
        <v/>
      </c>
      <c r="F55" s="4" t="str">
        <f t="shared" si="2"/>
        <v/>
      </c>
      <c r="G55" s="4" t="str">
        <f t="shared" si="3"/>
        <v/>
      </c>
      <c r="H55" s="100" t="str">
        <f>IF(JAAF登録データ貼付!S55="","",JAAF登録データ貼付!S55)</f>
        <v/>
      </c>
      <c r="I55" s="5" t="str">
        <f>IF(JAAF登録データ貼付!B55="","",JAAF登録データ貼付!B55)</f>
        <v/>
      </c>
      <c r="K55" t="str">
        <f>IF(JAAF登録データ貼付!F55="","",CONCATENATE(JAAF登録データ貼付!F55,"　",JAAF登録データ貼付!G55))</f>
        <v/>
      </c>
      <c r="L55" t="str">
        <f>IF(JAAF登録データ貼付!H55="","",CONCATENATE(JAAF登録データ貼付!H55,"　",JAAF登録データ貼付!I55))</f>
        <v/>
      </c>
      <c r="M55" t="str">
        <f>IF(JAAF登録データ貼付!V55="","",RIGHT(JAAF登録データ貼付!V55,1))</f>
        <v/>
      </c>
      <c r="N55" t="str">
        <f>IF(JAAF登録データ貼付!K55="","",LEFT(JAAF登録データ貼付!K55,1))</f>
        <v/>
      </c>
    </row>
    <row r="56" spans="1:14" ht="17.25" customHeight="1" x14ac:dyDescent="0.45">
      <c r="A56" s="5">
        <v>55</v>
      </c>
      <c r="B56" s="4" t="str">
        <f>IF(JAAF登録データ貼付!E56="","",JAAF登録データ貼付!E56)</f>
        <v/>
      </c>
      <c r="C56" s="6" t="str">
        <f>IF(JAAF登録データ貼付!C56="","",CONCATENATE(JAAF登録データ貼付!C56,"　",JAAF登録データ貼付!D56))</f>
        <v/>
      </c>
      <c r="D56" s="7" t="str">
        <f t="shared" si="0"/>
        <v/>
      </c>
      <c r="E56" s="7" t="str">
        <f t="shared" si="1"/>
        <v/>
      </c>
      <c r="F56" s="4" t="str">
        <f t="shared" si="2"/>
        <v/>
      </c>
      <c r="G56" s="4" t="str">
        <f t="shared" si="3"/>
        <v/>
      </c>
      <c r="H56" s="100" t="str">
        <f>IF(JAAF登録データ貼付!S56="","",JAAF登録データ貼付!S56)</f>
        <v/>
      </c>
      <c r="I56" s="5" t="str">
        <f>IF(JAAF登録データ貼付!B56="","",JAAF登録データ貼付!B56)</f>
        <v/>
      </c>
      <c r="K56" t="str">
        <f>IF(JAAF登録データ貼付!F56="","",CONCATENATE(JAAF登録データ貼付!F56,"　",JAAF登録データ貼付!G56))</f>
        <v/>
      </c>
      <c r="L56" t="str">
        <f>IF(JAAF登録データ貼付!H56="","",CONCATENATE(JAAF登録データ貼付!H56,"　",JAAF登録データ貼付!I56))</f>
        <v/>
      </c>
      <c r="M56" t="str">
        <f>IF(JAAF登録データ貼付!V56="","",RIGHT(JAAF登録データ貼付!V56,1))</f>
        <v/>
      </c>
      <c r="N56" t="str">
        <f>IF(JAAF登録データ貼付!K56="","",LEFT(JAAF登録データ貼付!K56,1))</f>
        <v/>
      </c>
    </row>
    <row r="57" spans="1:14" ht="17.25" customHeight="1" x14ac:dyDescent="0.45">
      <c r="A57" s="5">
        <v>56</v>
      </c>
      <c r="B57" s="4" t="str">
        <f>IF(JAAF登録データ貼付!E57="","",JAAF登録データ貼付!E57)</f>
        <v/>
      </c>
      <c r="C57" s="6" t="str">
        <f>IF(JAAF登録データ貼付!C57="","",CONCATENATE(JAAF登録データ貼付!C57,"　",JAAF登録データ貼付!D57))</f>
        <v/>
      </c>
      <c r="D57" s="7" t="str">
        <f t="shared" si="0"/>
        <v/>
      </c>
      <c r="E57" s="7" t="str">
        <f t="shared" si="1"/>
        <v/>
      </c>
      <c r="F57" s="4" t="str">
        <f t="shared" si="2"/>
        <v/>
      </c>
      <c r="G57" s="4" t="str">
        <f t="shared" si="3"/>
        <v/>
      </c>
      <c r="H57" s="100" t="str">
        <f>IF(JAAF登録データ貼付!S57="","",JAAF登録データ貼付!S57)</f>
        <v/>
      </c>
      <c r="I57" s="5" t="str">
        <f>IF(JAAF登録データ貼付!B57="","",JAAF登録データ貼付!B57)</f>
        <v/>
      </c>
      <c r="K57" t="str">
        <f>IF(JAAF登録データ貼付!F57="","",CONCATENATE(JAAF登録データ貼付!F57,"　",JAAF登録データ貼付!G57))</f>
        <v/>
      </c>
      <c r="L57" t="str">
        <f>IF(JAAF登録データ貼付!H57="","",CONCATENATE(JAAF登録データ貼付!H57,"　",JAAF登録データ貼付!I57))</f>
        <v/>
      </c>
      <c r="M57" t="str">
        <f>IF(JAAF登録データ貼付!V57="","",RIGHT(JAAF登録データ貼付!V57,1))</f>
        <v/>
      </c>
      <c r="N57" t="str">
        <f>IF(JAAF登録データ貼付!K57="","",LEFT(JAAF登録データ貼付!K57,1))</f>
        <v/>
      </c>
    </row>
    <row r="58" spans="1:14" ht="17.25" customHeight="1" x14ac:dyDescent="0.45">
      <c r="A58" s="5">
        <v>57</v>
      </c>
      <c r="B58" s="4" t="str">
        <f>IF(JAAF登録データ貼付!E58="","",JAAF登録データ貼付!E58)</f>
        <v/>
      </c>
      <c r="C58" s="6" t="str">
        <f>IF(JAAF登録データ貼付!C58="","",CONCATENATE(JAAF登録データ貼付!C58,"　",JAAF登録データ貼付!D58))</f>
        <v/>
      </c>
      <c r="D58" s="7" t="str">
        <f t="shared" si="0"/>
        <v/>
      </c>
      <c r="E58" s="7" t="str">
        <f t="shared" si="1"/>
        <v/>
      </c>
      <c r="F58" s="4" t="str">
        <f t="shared" si="2"/>
        <v/>
      </c>
      <c r="G58" s="4" t="str">
        <f t="shared" si="3"/>
        <v/>
      </c>
      <c r="H58" s="100" t="str">
        <f>IF(JAAF登録データ貼付!S58="","",JAAF登録データ貼付!S58)</f>
        <v/>
      </c>
      <c r="I58" s="5" t="str">
        <f>IF(JAAF登録データ貼付!B58="","",JAAF登録データ貼付!B58)</f>
        <v/>
      </c>
      <c r="K58" t="str">
        <f>IF(JAAF登録データ貼付!F58="","",CONCATENATE(JAAF登録データ貼付!F58,"　",JAAF登録データ貼付!G58))</f>
        <v/>
      </c>
      <c r="L58" t="str">
        <f>IF(JAAF登録データ貼付!H58="","",CONCATENATE(JAAF登録データ貼付!H58,"　",JAAF登録データ貼付!I58))</f>
        <v/>
      </c>
      <c r="M58" t="str">
        <f>IF(JAAF登録データ貼付!V58="","",RIGHT(JAAF登録データ貼付!V58,1))</f>
        <v/>
      </c>
      <c r="N58" t="str">
        <f>IF(JAAF登録データ貼付!K58="","",LEFT(JAAF登録データ貼付!K58,1))</f>
        <v/>
      </c>
    </row>
    <row r="59" spans="1:14" ht="17.25" customHeight="1" x14ac:dyDescent="0.45">
      <c r="A59" s="5">
        <v>58</v>
      </c>
      <c r="B59" s="4" t="str">
        <f>IF(JAAF登録データ貼付!E59="","",JAAF登録データ貼付!E59)</f>
        <v/>
      </c>
      <c r="C59" s="6" t="str">
        <f>IF(JAAF登録データ貼付!C59="","",CONCATENATE(JAAF登録データ貼付!C59,"　",JAAF登録データ貼付!D59))</f>
        <v/>
      </c>
      <c r="D59" s="7" t="str">
        <f t="shared" si="0"/>
        <v/>
      </c>
      <c r="E59" s="7" t="str">
        <f t="shared" si="1"/>
        <v/>
      </c>
      <c r="F59" s="4" t="str">
        <f t="shared" si="2"/>
        <v/>
      </c>
      <c r="G59" s="4" t="str">
        <f t="shared" si="3"/>
        <v/>
      </c>
      <c r="H59" s="100" t="str">
        <f>IF(JAAF登録データ貼付!S59="","",JAAF登録データ貼付!S59)</f>
        <v/>
      </c>
      <c r="I59" s="5" t="str">
        <f>IF(JAAF登録データ貼付!B59="","",JAAF登録データ貼付!B59)</f>
        <v/>
      </c>
      <c r="K59" t="str">
        <f>IF(JAAF登録データ貼付!F59="","",CONCATENATE(JAAF登録データ貼付!F59,"　",JAAF登録データ貼付!G59))</f>
        <v/>
      </c>
      <c r="L59" t="str">
        <f>IF(JAAF登録データ貼付!H59="","",CONCATENATE(JAAF登録データ貼付!H59,"　",JAAF登録データ貼付!I59))</f>
        <v/>
      </c>
      <c r="M59" t="str">
        <f>IF(JAAF登録データ貼付!V59="","",RIGHT(JAAF登録データ貼付!V59,1))</f>
        <v/>
      </c>
      <c r="N59" t="str">
        <f>IF(JAAF登録データ貼付!K59="","",LEFT(JAAF登録データ貼付!K59,1))</f>
        <v/>
      </c>
    </row>
    <row r="60" spans="1:14" ht="17.25" customHeight="1" x14ac:dyDescent="0.45">
      <c r="A60" s="5">
        <v>59</v>
      </c>
      <c r="B60" s="4" t="str">
        <f>IF(JAAF登録データ貼付!E60="","",JAAF登録データ貼付!E60)</f>
        <v/>
      </c>
      <c r="C60" s="6" t="str">
        <f>IF(JAAF登録データ貼付!C60="","",CONCATENATE(JAAF登録データ貼付!C60,"　",JAAF登録データ貼付!D60))</f>
        <v/>
      </c>
      <c r="D60" s="7" t="str">
        <f t="shared" si="0"/>
        <v/>
      </c>
      <c r="E60" s="7" t="str">
        <f t="shared" si="1"/>
        <v/>
      </c>
      <c r="F60" s="4" t="str">
        <f t="shared" si="2"/>
        <v/>
      </c>
      <c r="G60" s="4" t="str">
        <f t="shared" si="3"/>
        <v/>
      </c>
      <c r="H60" s="100" t="str">
        <f>IF(JAAF登録データ貼付!S60="","",JAAF登録データ貼付!S60)</f>
        <v/>
      </c>
      <c r="I60" s="5" t="str">
        <f>IF(JAAF登録データ貼付!B60="","",JAAF登録データ貼付!B60)</f>
        <v/>
      </c>
      <c r="K60" t="str">
        <f>IF(JAAF登録データ貼付!F60="","",CONCATENATE(JAAF登録データ貼付!F60,"　",JAAF登録データ貼付!G60))</f>
        <v/>
      </c>
      <c r="L60" t="str">
        <f>IF(JAAF登録データ貼付!H60="","",CONCATENATE(JAAF登録データ貼付!H60,"　",JAAF登録データ貼付!I60))</f>
        <v/>
      </c>
      <c r="M60" t="str">
        <f>IF(JAAF登録データ貼付!V60="","",RIGHT(JAAF登録データ貼付!V60,1))</f>
        <v/>
      </c>
      <c r="N60" t="str">
        <f>IF(JAAF登録データ貼付!K60="","",LEFT(JAAF登録データ貼付!K60,1))</f>
        <v/>
      </c>
    </row>
    <row r="61" spans="1:14" ht="17.25" customHeight="1" x14ac:dyDescent="0.45">
      <c r="A61" s="5">
        <v>60</v>
      </c>
      <c r="B61" s="4" t="str">
        <f>IF(JAAF登録データ貼付!E61="","",JAAF登録データ貼付!E61)</f>
        <v/>
      </c>
      <c r="C61" s="6" t="str">
        <f>IF(JAAF登録データ貼付!C61="","",CONCATENATE(JAAF登録データ貼付!C61,"　",JAAF登録データ貼付!D61))</f>
        <v/>
      </c>
      <c r="D61" s="7" t="str">
        <f t="shared" si="0"/>
        <v/>
      </c>
      <c r="E61" s="7" t="str">
        <f t="shared" si="1"/>
        <v/>
      </c>
      <c r="F61" s="4" t="str">
        <f t="shared" si="2"/>
        <v/>
      </c>
      <c r="G61" s="4" t="str">
        <f t="shared" si="3"/>
        <v/>
      </c>
      <c r="H61" s="100" t="str">
        <f>IF(JAAF登録データ貼付!S61="","",JAAF登録データ貼付!S61)</f>
        <v/>
      </c>
      <c r="I61" s="5" t="str">
        <f>IF(JAAF登録データ貼付!B61="","",JAAF登録データ貼付!B61)</f>
        <v/>
      </c>
      <c r="K61" t="str">
        <f>IF(JAAF登録データ貼付!F61="","",CONCATENATE(JAAF登録データ貼付!F61,"　",JAAF登録データ貼付!G61))</f>
        <v/>
      </c>
      <c r="L61" t="str">
        <f>IF(JAAF登録データ貼付!H61="","",CONCATENATE(JAAF登録データ貼付!H61,"　",JAAF登録データ貼付!I61))</f>
        <v/>
      </c>
      <c r="M61" t="str">
        <f>IF(JAAF登録データ貼付!V61="","",RIGHT(JAAF登録データ貼付!V61,1))</f>
        <v/>
      </c>
      <c r="N61" t="str">
        <f>IF(JAAF登録データ貼付!K61="","",LEFT(JAAF登録データ貼付!K61,1))</f>
        <v/>
      </c>
    </row>
    <row r="62" spans="1:14" ht="17.25" customHeight="1" x14ac:dyDescent="0.45">
      <c r="A62" s="5">
        <v>61</v>
      </c>
      <c r="B62" s="4" t="str">
        <f>IF(JAAF登録データ貼付!E62="","",JAAF登録データ貼付!E62)</f>
        <v/>
      </c>
      <c r="C62" s="6" t="str">
        <f>IF(JAAF登録データ貼付!C62="","",CONCATENATE(JAAF登録データ貼付!C62,"　",JAAF登録データ貼付!D62))</f>
        <v/>
      </c>
      <c r="D62" s="7" t="str">
        <f t="shared" si="0"/>
        <v/>
      </c>
      <c r="E62" s="7" t="str">
        <f t="shared" si="1"/>
        <v/>
      </c>
      <c r="F62" s="4" t="str">
        <f t="shared" si="2"/>
        <v/>
      </c>
      <c r="G62" s="4" t="str">
        <f t="shared" si="3"/>
        <v/>
      </c>
      <c r="H62" s="100" t="str">
        <f>IF(JAAF登録データ貼付!S62="","",JAAF登録データ貼付!S62)</f>
        <v/>
      </c>
      <c r="I62" s="5" t="str">
        <f>IF(JAAF登録データ貼付!B62="","",JAAF登録データ貼付!B62)</f>
        <v/>
      </c>
      <c r="K62" t="str">
        <f>IF(JAAF登録データ貼付!F62="","",CONCATENATE(JAAF登録データ貼付!F62,"　",JAAF登録データ貼付!G62))</f>
        <v/>
      </c>
      <c r="L62" t="str">
        <f>IF(JAAF登録データ貼付!H62="","",CONCATENATE(JAAF登録データ貼付!H62,"　",JAAF登録データ貼付!I62))</f>
        <v/>
      </c>
      <c r="M62" t="str">
        <f>IF(JAAF登録データ貼付!V62="","",RIGHT(JAAF登録データ貼付!V62,1))</f>
        <v/>
      </c>
      <c r="N62" t="str">
        <f>IF(JAAF登録データ貼付!K62="","",LEFT(JAAF登録データ貼付!K62,1))</f>
        <v/>
      </c>
    </row>
    <row r="63" spans="1:14" ht="17.25" customHeight="1" x14ac:dyDescent="0.45">
      <c r="A63" s="5">
        <v>62</v>
      </c>
      <c r="B63" s="4" t="str">
        <f>IF(JAAF登録データ貼付!E63="","",JAAF登録データ貼付!E63)</f>
        <v/>
      </c>
      <c r="C63" s="6" t="str">
        <f>IF(JAAF登録データ貼付!C63="","",CONCATENATE(JAAF登録データ貼付!C63,"　",JAAF登録データ貼付!D63))</f>
        <v/>
      </c>
      <c r="D63" s="7" t="str">
        <f t="shared" si="0"/>
        <v/>
      </c>
      <c r="E63" s="7" t="str">
        <f t="shared" si="1"/>
        <v/>
      </c>
      <c r="F63" s="4" t="str">
        <f t="shared" si="2"/>
        <v/>
      </c>
      <c r="G63" s="4" t="str">
        <f t="shared" si="3"/>
        <v/>
      </c>
      <c r="H63" s="100" t="str">
        <f>IF(JAAF登録データ貼付!S63="","",JAAF登録データ貼付!S63)</f>
        <v/>
      </c>
      <c r="I63" s="5" t="str">
        <f>IF(JAAF登録データ貼付!B63="","",JAAF登録データ貼付!B63)</f>
        <v/>
      </c>
      <c r="K63" t="str">
        <f>IF(JAAF登録データ貼付!F63="","",CONCATENATE(JAAF登録データ貼付!F63,"　",JAAF登録データ貼付!G63))</f>
        <v/>
      </c>
      <c r="L63" t="str">
        <f>IF(JAAF登録データ貼付!H63="","",CONCATENATE(JAAF登録データ貼付!H63,"　",JAAF登録データ貼付!I63))</f>
        <v/>
      </c>
      <c r="M63" t="str">
        <f>IF(JAAF登録データ貼付!V63="","",RIGHT(JAAF登録データ貼付!V63,1))</f>
        <v/>
      </c>
      <c r="N63" t="str">
        <f>IF(JAAF登録データ貼付!K63="","",LEFT(JAAF登録データ貼付!K63,1))</f>
        <v/>
      </c>
    </row>
    <row r="64" spans="1:14" ht="17.25" customHeight="1" x14ac:dyDescent="0.45">
      <c r="A64" s="5">
        <v>63</v>
      </c>
      <c r="B64" s="4" t="str">
        <f>IF(JAAF登録データ貼付!E64="","",JAAF登録データ貼付!E64)</f>
        <v/>
      </c>
      <c r="C64" s="6" t="str">
        <f>IF(JAAF登録データ貼付!C64="","",CONCATENATE(JAAF登録データ貼付!C64,"　",JAAF登録データ貼付!D64))</f>
        <v/>
      </c>
      <c r="D64" s="7" t="str">
        <f t="shared" si="0"/>
        <v/>
      </c>
      <c r="E64" s="7" t="str">
        <f t="shared" si="1"/>
        <v/>
      </c>
      <c r="F64" s="4" t="str">
        <f t="shared" si="2"/>
        <v/>
      </c>
      <c r="G64" s="4" t="str">
        <f t="shared" si="3"/>
        <v/>
      </c>
      <c r="H64" s="100" t="str">
        <f>IF(JAAF登録データ貼付!S64="","",JAAF登録データ貼付!S64)</f>
        <v/>
      </c>
      <c r="I64" s="5" t="str">
        <f>IF(JAAF登録データ貼付!B64="","",JAAF登録データ貼付!B64)</f>
        <v/>
      </c>
      <c r="K64" t="str">
        <f>IF(JAAF登録データ貼付!F64="","",CONCATENATE(JAAF登録データ貼付!F64,"　",JAAF登録データ貼付!G64))</f>
        <v/>
      </c>
      <c r="L64" t="str">
        <f>IF(JAAF登録データ貼付!H64="","",CONCATENATE(JAAF登録データ貼付!H64,"　",JAAF登録データ貼付!I64))</f>
        <v/>
      </c>
      <c r="M64" t="str">
        <f>IF(JAAF登録データ貼付!V64="","",RIGHT(JAAF登録データ貼付!V64,1))</f>
        <v/>
      </c>
      <c r="N64" t="str">
        <f>IF(JAAF登録データ貼付!K64="","",LEFT(JAAF登録データ貼付!K64,1))</f>
        <v/>
      </c>
    </row>
    <row r="65" spans="1:14" ht="17.25" customHeight="1" x14ac:dyDescent="0.45">
      <c r="A65" s="5">
        <v>64</v>
      </c>
      <c r="B65" s="4" t="str">
        <f>IF(JAAF登録データ貼付!E65="","",JAAF登録データ貼付!E65)</f>
        <v/>
      </c>
      <c r="C65" s="6" t="str">
        <f>IF(JAAF登録データ貼付!C65="","",CONCATENATE(JAAF登録データ貼付!C65,"　",JAAF登録データ貼付!D65))</f>
        <v/>
      </c>
      <c r="D65" s="7" t="str">
        <f t="shared" si="0"/>
        <v/>
      </c>
      <c r="E65" s="7" t="str">
        <f t="shared" si="1"/>
        <v/>
      </c>
      <c r="F65" s="4" t="str">
        <f t="shared" si="2"/>
        <v/>
      </c>
      <c r="G65" s="4" t="str">
        <f t="shared" si="3"/>
        <v/>
      </c>
      <c r="H65" s="100" t="str">
        <f>IF(JAAF登録データ貼付!S65="","",JAAF登録データ貼付!S65)</f>
        <v/>
      </c>
      <c r="I65" s="5" t="str">
        <f>IF(JAAF登録データ貼付!B65="","",JAAF登録データ貼付!B65)</f>
        <v/>
      </c>
      <c r="K65" t="str">
        <f>IF(JAAF登録データ貼付!F65="","",CONCATENATE(JAAF登録データ貼付!F65,"　",JAAF登録データ貼付!G65))</f>
        <v/>
      </c>
      <c r="L65" t="str">
        <f>IF(JAAF登録データ貼付!H65="","",CONCATENATE(JAAF登録データ貼付!H65,"　",JAAF登録データ貼付!I65))</f>
        <v/>
      </c>
      <c r="M65" t="str">
        <f>IF(JAAF登録データ貼付!V65="","",RIGHT(JAAF登録データ貼付!V65,1))</f>
        <v/>
      </c>
      <c r="N65" t="str">
        <f>IF(JAAF登録データ貼付!K65="","",LEFT(JAAF登録データ貼付!K65,1))</f>
        <v/>
      </c>
    </row>
    <row r="66" spans="1:14" ht="17.25" customHeight="1" x14ac:dyDescent="0.45">
      <c r="A66" s="5">
        <v>65</v>
      </c>
      <c r="B66" s="4" t="str">
        <f>IF(JAAF登録データ貼付!E66="","",JAAF登録データ貼付!E66)</f>
        <v/>
      </c>
      <c r="C66" s="6" t="str">
        <f>IF(JAAF登録データ貼付!C66="","",CONCATENATE(JAAF登録データ貼付!C66,"　",JAAF登録データ貼付!D66))</f>
        <v/>
      </c>
      <c r="D66" s="7" t="str">
        <f t="shared" si="0"/>
        <v/>
      </c>
      <c r="E66" s="7" t="str">
        <f t="shared" si="1"/>
        <v/>
      </c>
      <c r="F66" s="4" t="str">
        <f t="shared" si="2"/>
        <v/>
      </c>
      <c r="G66" s="4" t="str">
        <f t="shared" si="3"/>
        <v/>
      </c>
      <c r="H66" s="100" t="str">
        <f>IF(JAAF登録データ貼付!S66="","",JAAF登録データ貼付!S66)</f>
        <v/>
      </c>
      <c r="I66" s="5" t="str">
        <f>IF(JAAF登録データ貼付!B66="","",JAAF登録データ貼付!B66)</f>
        <v/>
      </c>
      <c r="K66" t="str">
        <f>IF(JAAF登録データ貼付!F66="","",CONCATENATE(JAAF登録データ貼付!F66,"　",JAAF登録データ貼付!G66))</f>
        <v/>
      </c>
      <c r="L66" t="str">
        <f>IF(JAAF登録データ貼付!H66="","",CONCATENATE(JAAF登録データ貼付!H66,"　",JAAF登録データ貼付!I66))</f>
        <v/>
      </c>
      <c r="M66" t="str">
        <f>IF(JAAF登録データ貼付!V66="","",RIGHT(JAAF登録データ貼付!V66,1))</f>
        <v/>
      </c>
      <c r="N66" t="str">
        <f>IF(JAAF登録データ貼付!K66="","",LEFT(JAAF登録データ貼付!K66,1))</f>
        <v/>
      </c>
    </row>
    <row r="67" spans="1:14" ht="17.25" customHeight="1" x14ac:dyDescent="0.45">
      <c r="A67" s="5">
        <v>66</v>
      </c>
      <c r="B67" s="4" t="str">
        <f>IF(JAAF登録データ貼付!E67="","",JAAF登録データ貼付!E67)</f>
        <v/>
      </c>
      <c r="C67" s="6" t="str">
        <f>IF(JAAF登録データ貼付!C67="","",CONCATENATE(JAAF登録データ貼付!C67,"　",JAAF登録データ貼付!D67))</f>
        <v/>
      </c>
      <c r="D67" s="7" t="str">
        <f t="shared" ref="D67:D101" si="4">IF(K67="","",ASC(K67))</f>
        <v/>
      </c>
      <c r="E67" s="7" t="str">
        <f t="shared" ref="E67:E101" si="5">IF(L67="","",ASC(L67))</f>
        <v/>
      </c>
      <c r="F67" s="4" t="str">
        <f t="shared" ref="F67:F101" si="6">IF(M67="","",M67)</f>
        <v/>
      </c>
      <c r="G67" s="4" t="str">
        <f t="shared" ref="G67:G101" si="7">IF(N67="","",N67)</f>
        <v/>
      </c>
      <c r="H67" s="100" t="str">
        <f>IF(JAAF登録データ貼付!S67="","",JAAF登録データ貼付!S67)</f>
        <v/>
      </c>
      <c r="I67" s="5" t="str">
        <f>IF(JAAF登録データ貼付!B67="","",JAAF登録データ貼付!B67)</f>
        <v/>
      </c>
      <c r="K67" t="str">
        <f>IF(JAAF登録データ貼付!F67="","",CONCATENATE(JAAF登録データ貼付!F67,"　",JAAF登録データ貼付!G67))</f>
        <v/>
      </c>
      <c r="L67" t="str">
        <f>IF(JAAF登録データ貼付!H67="","",CONCATENATE(JAAF登録データ貼付!H67,"　",JAAF登録データ貼付!I67))</f>
        <v/>
      </c>
      <c r="M67" t="str">
        <f>IF(JAAF登録データ貼付!V67="","",RIGHT(JAAF登録データ貼付!V67,1))</f>
        <v/>
      </c>
      <c r="N67" t="str">
        <f>IF(JAAF登録データ貼付!K67="","",LEFT(JAAF登録データ貼付!K67,1))</f>
        <v/>
      </c>
    </row>
    <row r="68" spans="1:14" ht="17.25" customHeight="1" x14ac:dyDescent="0.45">
      <c r="A68" s="5">
        <v>67</v>
      </c>
      <c r="B68" s="4" t="str">
        <f>IF(JAAF登録データ貼付!E68="","",JAAF登録データ貼付!E68)</f>
        <v/>
      </c>
      <c r="C68" s="6" t="str">
        <f>IF(JAAF登録データ貼付!C68="","",CONCATENATE(JAAF登録データ貼付!C68,"　",JAAF登録データ貼付!D68))</f>
        <v/>
      </c>
      <c r="D68" s="7" t="str">
        <f t="shared" si="4"/>
        <v/>
      </c>
      <c r="E68" s="7" t="str">
        <f t="shared" si="5"/>
        <v/>
      </c>
      <c r="F68" s="4" t="str">
        <f t="shared" si="6"/>
        <v/>
      </c>
      <c r="G68" s="4" t="str">
        <f t="shared" si="7"/>
        <v/>
      </c>
      <c r="H68" s="100" t="str">
        <f>IF(JAAF登録データ貼付!S68="","",JAAF登録データ貼付!S68)</f>
        <v/>
      </c>
      <c r="I68" s="5" t="str">
        <f>IF(JAAF登録データ貼付!B68="","",JAAF登録データ貼付!B68)</f>
        <v/>
      </c>
      <c r="K68" t="str">
        <f>IF(JAAF登録データ貼付!F68="","",CONCATENATE(JAAF登録データ貼付!F68,"　",JAAF登録データ貼付!G68))</f>
        <v/>
      </c>
      <c r="L68" t="str">
        <f>IF(JAAF登録データ貼付!H68="","",CONCATENATE(JAAF登録データ貼付!H68,"　",JAAF登録データ貼付!I68))</f>
        <v/>
      </c>
      <c r="M68" t="str">
        <f>IF(JAAF登録データ貼付!V68="","",RIGHT(JAAF登録データ貼付!V68,1))</f>
        <v/>
      </c>
      <c r="N68" t="str">
        <f>IF(JAAF登録データ貼付!K68="","",LEFT(JAAF登録データ貼付!K68,1))</f>
        <v/>
      </c>
    </row>
    <row r="69" spans="1:14" ht="17.25" customHeight="1" x14ac:dyDescent="0.45">
      <c r="A69" s="5">
        <v>68</v>
      </c>
      <c r="B69" s="4" t="str">
        <f>IF(JAAF登録データ貼付!E69="","",JAAF登録データ貼付!E69)</f>
        <v/>
      </c>
      <c r="C69" s="6" t="str">
        <f>IF(JAAF登録データ貼付!C69="","",CONCATENATE(JAAF登録データ貼付!C69,"　",JAAF登録データ貼付!D69))</f>
        <v/>
      </c>
      <c r="D69" s="7" t="str">
        <f t="shared" si="4"/>
        <v/>
      </c>
      <c r="E69" s="7" t="str">
        <f t="shared" si="5"/>
        <v/>
      </c>
      <c r="F69" s="4" t="str">
        <f t="shared" si="6"/>
        <v/>
      </c>
      <c r="G69" s="4" t="str">
        <f t="shared" si="7"/>
        <v/>
      </c>
      <c r="H69" s="100" t="str">
        <f>IF(JAAF登録データ貼付!S69="","",JAAF登録データ貼付!S69)</f>
        <v/>
      </c>
      <c r="I69" s="5" t="str">
        <f>IF(JAAF登録データ貼付!B69="","",JAAF登録データ貼付!B69)</f>
        <v/>
      </c>
      <c r="K69" t="str">
        <f>IF(JAAF登録データ貼付!F69="","",CONCATENATE(JAAF登録データ貼付!F69,"　",JAAF登録データ貼付!G69))</f>
        <v/>
      </c>
      <c r="L69" t="str">
        <f>IF(JAAF登録データ貼付!H69="","",CONCATENATE(JAAF登録データ貼付!H69,"　",JAAF登録データ貼付!I69))</f>
        <v/>
      </c>
      <c r="M69" t="str">
        <f>IF(JAAF登録データ貼付!V69="","",RIGHT(JAAF登録データ貼付!V69,1))</f>
        <v/>
      </c>
      <c r="N69" t="str">
        <f>IF(JAAF登録データ貼付!K69="","",LEFT(JAAF登録データ貼付!K69,1))</f>
        <v/>
      </c>
    </row>
    <row r="70" spans="1:14" ht="17.25" customHeight="1" x14ac:dyDescent="0.45">
      <c r="A70" s="5">
        <v>69</v>
      </c>
      <c r="B70" s="4" t="str">
        <f>IF(JAAF登録データ貼付!E70="","",JAAF登録データ貼付!E70)</f>
        <v/>
      </c>
      <c r="C70" s="6" t="str">
        <f>IF(JAAF登録データ貼付!C70="","",CONCATENATE(JAAF登録データ貼付!C70,"　",JAAF登録データ貼付!D70))</f>
        <v/>
      </c>
      <c r="D70" s="7" t="str">
        <f t="shared" si="4"/>
        <v/>
      </c>
      <c r="E70" s="7" t="str">
        <f t="shared" si="5"/>
        <v/>
      </c>
      <c r="F70" s="4" t="str">
        <f t="shared" si="6"/>
        <v/>
      </c>
      <c r="G70" s="4" t="str">
        <f t="shared" si="7"/>
        <v/>
      </c>
      <c r="H70" s="100" t="str">
        <f>IF(JAAF登録データ貼付!S70="","",JAAF登録データ貼付!S70)</f>
        <v/>
      </c>
      <c r="I70" s="5" t="str">
        <f>IF(JAAF登録データ貼付!B70="","",JAAF登録データ貼付!B70)</f>
        <v/>
      </c>
      <c r="K70" t="str">
        <f>IF(JAAF登録データ貼付!F70="","",CONCATENATE(JAAF登録データ貼付!F70,"　",JAAF登録データ貼付!G70))</f>
        <v/>
      </c>
      <c r="L70" t="str">
        <f>IF(JAAF登録データ貼付!H70="","",CONCATENATE(JAAF登録データ貼付!H70,"　",JAAF登録データ貼付!I70))</f>
        <v/>
      </c>
      <c r="M70" t="str">
        <f>IF(JAAF登録データ貼付!V70="","",RIGHT(JAAF登録データ貼付!V70,1))</f>
        <v/>
      </c>
      <c r="N70" t="str">
        <f>IF(JAAF登録データ貼付!K70="","",LEFT(JAAF登録データ貼付!K70,1))</f>
        <v/>
      </c>
    </row>
    <row r="71" spans="1:14" ht="17.25" customHeight="1" x14ac:dyDescent="0.45">
      <c r="A71" s="5">
        <v>70</v>
      </c>
      <c r="B71" s="4" t="str">
        <f>IF(JAAF登録データ貼付!E71="","",JAAF登録データ貼付!E71)</f>
        <v/>
      </c>
      <c r="C71" s="6" t="str">
        <f>IF(JAAF登録データ貼付!C71="","",CONCATENATE(JAAF登録データ貼付!C71,"　",JAAF登録データ貼付!D71))</f>
        <v/>
      </c>
      <c r="D71" s="7" t="str">
        <f t="shared" si="4"/>
        <v/>
      </c>
      <c r="E71" s="7" t="str">
        <f t="shared" si="5"/>
        <v/>
      </c>
      <c r="F71" s="4" t="str">
        <f t="shared" si="6"/>
        <v/>
      </c>
      <c r="G71" s="4" t="str">
        <f t="shared" si="7"/>
        <v/>
      </c>
      <c r="H71" s="100" t="str">
        <f>IF(JAAF登録データ貼付!S71="","",JAAF登録データ貼付!S71)</f>
        <v/>
      </c>
      <c r="I71" s="5" t="str">
        <f>IF(JAAF登録データ貼付!B71="","",JAAF登録データ貼付!B71)</f>
        <v/>
      </c>
      <c r="K71" t="str">
        <f>IF(JAAF登録データ貼付!F71="","",CONCATENATE(JAAF登録データ貼付!F71,"　",JAAF登録データ貼付!G71))</f>
        <v/>
      </c>
      <c r="L71" t="str">
        <f>IF(JAAF登録データ貼付!H71="","",CONCATENATE(JAAF登録データ貼付!H71,"　",JAAF登録データ貼付!I71))</f>
        <v/>
      </c>
      <c r="M71" t="str">
        <f>IF(JAAF登録データ貼付!V71="","",RIGHT(JAAF登録データ貼付!V71,1))</f>
        <v/>
      </c>
      <c r="N71" t="str">
        <f>IF(JAAF登録データ貼付!K71="","",LEFT(JAAF登録データ貼付!K71,1))</f>
        <v/>
      </c>
    </row>
    <row r="72" spans="1:14" ht="17.25" customHeight="1" x14ac:dyDescent="0.45">
      <c r="A72" s="5">
        <v>71</v>
      </c>
      <c r="B72" s="4" t="str">
        <f>IF(JAAF登録データ貼付!E72="","",JAAF登録データ貼付!E72)</f>
        <v/>
      </c>
      <c r="C72" s="6" t="str">
        <f>IF(JAAF登録データ貼付!C72="","",CONCATENATE(JAAF登録データ貼付!C72,"　",JAAF登録データ貼付!D72))</f>
        <v/>
      </c>
      <c r="D72" s="7" t="str">
        <f t="shared" si="4"/>
        <v/>
      </c>
      <c r="E72" s="7" t="str">
        <f t="shared" si="5"/>
        <v/>
      </c>
      <c r="F72" s="4" t="str">
        <f t="shared" si="6"/>
        <v/>
      </c>
      <c r="G72" s="4" t="str">
        <f t="shared" si="7"/>
        <v/>
      </c>
      <c r="H72" s="100" t="str">
        <f>IF(JAAF登録データ貼付!S72="","",JAAF登録データ貼付!S72)</f>
        <v/>
      </c>
      <c r="I72" s="5" t="str">
        <f>IF(JAAF登録データ貼付!B72="","",JAAF登録データ貼付!B72)</f>
        <v/>
      </c>
      <c r="K72" t="str">
        <f>IF(JAAF登録データ貼付!F72="","",CONCATENATE(JAAF登録データ貼付!F72,"　",JAAF登録データ貼付!G72))</f>
        <v/>
      </c>
      <c r="L72" t="str">
        <f>IF(JAAF登録データ貼付!H72="","",CONCATENATE(JAAF登録データ貼付!H72,"　",JAAF登録データ貼付!I72))</f>
        <v/>
      </c>
      <c r="M72" t="str">
        <f>IF(JAAF登録データ貼付!V72="","",RIGHT(JAAF登録データ貼付!V72,1))</f>
        <v/>
      </c>
      <c r="N72" t="str">
        <f>IF(JAAF登録データ貼付!K72="","",LEFT(JAAF登録データ貼付!K72,1))</f>
        <v/>
      </c>
    </row>
    <row r="73" spans="1:14" ht="17.25" customHeight="1" x14ac:dyDescent="0.45">
      <c r="A73" s="5">
        <v>72</v>
      </c>
      <c r="B73" s="4" t="str">
        <f>IF(JAAF登録データ貼付!E73="","",JAAF登録データ貼付!E73)</f>
        <v/>
      </c>
      <c r="C73" s="6" t="str">
        <f>IF(JAAF登録データ貼付!C73="","",CONCATENATE(JAAF登録データ貼付!C73,"　",JAAF登録データ貼付!D73))</f>
        <v/>
      </c>
      <c r="D73" s="7" t="str">
        <f t="shared" si="4"/>
        <v/>
      </c>
      <c r="E73" s="7" t="str">
        <f t="shared" si="5"/>
        <v/>
      </c>
      <c r="F73" s="4" t="str">
        <f t="shared" si="6"/>
        <v/>
      </c>
      <c r="G73" s="4" t="str">
        <f t="shared" si="7"/>
        <v/>
      </c>
      <c r="H73" s="100" t="str">
        <f>IF(JAAF登録データ貼付!S73="","",JAAF登録データ貼付!S73)</f>
        <v/>
      </c>
      <c r="I73" s="5" t="str">
        <f>IF(JAAF登録データ貼付!B73="","",JAAF登録データ貼付!B73)</f>
        <v/>
      </c>
      <c r="K73" t="str">
        <f>IF(JAAF登録データ貼付!F73="","",CONCATENATE(JAAF登録データ貼付!F73,"　",JAAF登録データ貼付!G73))</f>
        <v/>
      </c>
      <c r="L73" t="str">
        <f>IF(JAAF登録データ貼付!H73="","",CONCATENATE(JAAF登録データ貼付!H73,"　",JAAF登録データ貼付!I73))</f>
        <v/>
      </c>
      <c r="M73" t="str">
        <f>IF(JAAF登録データ貼付!V73="","",RIGHT(JAAF登録データ貼付!V73,1))</f>
        <v/>
      </c>
      <c r="N73" t="str">
        <f>IF(JAAF登録データ貼付!K73="","",LEFT(JAAF登録データ貼付!K73,1))</f>
        <v/>
      </c>
    </row>
    <row r="74" spans="1:14" ht="17.25" customHeight="1" x14ac:dyDescent="0.45">
      <c r="A74" s="5">
        <v>73</v>
      </c>
      <c r="B74" s="4" t="str">
        <f>IF(JAAF登録データ貼付!E74="","",JAAF登録データ貼付!E74)</f>
        <v/>
      </c>
      <c r="C74" s="6" t="str">
        <f>IF(JAAF登録データ貼付!C74="","",CONCATENATE(JAAF登録データ貼付!C74,"　",JAAF登録データ貼付!D74))</f>
        <v/>
      </c>
      <c r="D74" s="7" t="str">
        <f t="shared" si="4"/>
        <v/>
      </c>
      <c r="E74" s="7" t="str">
        <f t="shared" si="5"/>
        <v/>
      </c>
      <c r="F74" s="4" t="str">
        <f t="shared" si="6"/>
        <v/>
      </c>
      <c r="G74" s="4" t="str">
        <f t="shared" si="7"/>
        <v/>
      </c>
      <c r="H74" s="100" t="str">
        <f>IF(JAAF登録データ貼付!S74="","",JAAF登録データ貼付!S74)</f>
        <v/>
      </c>
      <c r="I74" s="5" t="str">
        <f>IF(JAAF登録データ貼付!B74="","",JAAF登録データ貼付!B74)</f>
        <v/>
      </c>
      <c r="K74" t="str">
        <f>IF(JAAF登録データ貼付!F74="","",CONCATENATE(JAAF登録データ貼付!F74,"　",JAAF登録データ貼付!G74))</f>
        <v/>
      </c>
      <c r="L74" t="str">
        <f>IF(JAAF登録データ貼付!H74="","",CONCATENATE(JAAF登録データ貼付!H74,"　",JAAF登録データ貼付!I74))</f>
        <v/>
      </c>
      <c r="M74" t="str">
        <f>IF(JAAF登録データ貼付!V74="","",RIGHT(JAAF登録データ貼付!V74,1))</f>
        <v/>
      </c>
      <c r="N74" t="str">
        <f>IF(JAAF登録データ貼付!K74="","",LEFT(JAAF登録データ貼付!K74,1))</f>
        <v/>
      </c>
    </row>
    <row r="75" spans="1:14" ht="17.25" customHeight="1" x14ac:dyDescent="0.45">
      <c r="A75" s="5">
        <v>74</v>
      </c>
      <c r="B75" s="4" t="str">
        <f>IF(JAAF登録データ貼付!E75="","",JAAF登録データ貼付!E75)</f>
        <v/>
      </c>
      <c r="C75" s="6" t="str">
        <f>IF(JAAF登録データ貼付!C75="","",CONCATENATE(JAAF登録データ貼付!C75,"　",JAAF登録データ貼付!D75))</f>
        <v/>
      </c>
      <c r="D75" s="7" t="str">
        <f t="shared" si="4"/>
        <v/>
      </c>
      <c r="E75" s="7" t="str">
        <f t="shared" si="5"/>
        <v/>
      </c>
      <c r="F75" s="4" t="str">
        <f t="shared" si="6"/>
        <v/>
      </c>
      <c r="G75" s="4" t="str">
        <f t="shared" si="7"/>
        <v/>
      </c>
      <c r="H75" s="100" t="str">
        <f>IF(JAAF登録データ貼付!S75="","",JAAF登録データ貼付!S75)</f>
        <v/>
      </c>
      <c r="I75" s="5" t="str">
        <f>IF(JAAF登録データ貼付!B75="","",JAAF登録データ貼付!B75)</f>
        <v/>
      </c>
      <c r="K75" t="str">
        <f>IF(JAAF登録データ貼付!F75="","",CONCATENATE(JAAF登録データ貼付!F75,"　",JAAF登録データ貼付!G75))</f>
        <v/>
      </c>
      <c r="L75" t="str">
        <f>IF(JAAF登録データ貼付!H75="","",CONCATENATE(JAAF登録データ貼付!H75,"　",JAAF登録データ貼付!I75))</f>
        <v/>
      </c>
      <c r="M75" t="str">
        <f>IF(JAAF登録データ貼付!V75="","",RIGHT(JAAF登録データ貼付!V75,1))</f>
        <v/>
      </c>
      <c r="N75" t="str">
        <f>IF(JAAF登録データ貼付!K75="","",LEFT(JAAF登録データ貼付!K75,1))</f>
        <v/>
      </c>
    </row>
    <row r="76" spans="1:14" ht="17.25" customHeight="1" x14ac:dyDescent="0.45">
      <c r="A76" s="5">
        <v>75</v>
      </c>
      <c r="B76" s="4" t="str">
        <f>IF(JAAF登録データ貼付!E76="","",JAAF登録データ貼付!E76)</f>
        <v/>
      </c>
      <c r="C76" s="6" t="str">
        <f>IF(JAAF登録データ貼付!C76="","",CONCATENATE(JAAF登録データ貼付!C76,"　",JAAF登録データ貼付!D76))</f>
        <v/>
      </c>
      <c r="D76" s="7" t="str">
        <f t="shared" si="4"/>
        <v/>
      </c>
      <c r="E76" s="7" t="str">
        <f t="shared" si="5"/>
        <v/>
      </c>
      <c r="F76" s="4" t="str">
        <f t="shared" si="6"/>
        <v/>
      </c>
      <c r="G76" s="4" t="str">
        <f t="shared" si="7"/>
        <v/>
      </c>
      <c r="H76" s="100" t="str">
        <f>IF(JAAF登録データ貼付!S76="","",JAAF登録データ貼付!S76)</f>
        <v/>
      </c>
      <c r="I76" s="5" t="str">
        <f>IF(JAAF登録データ貼付!B76="","",JAAF登録データ貼付!B76)</f>
        <v/>
      </c>
      <c r="K76" t="str">
        <f>IF(JAAF登録データ貼付!F76="","",CONCATENATE(JAAF登録データ貼付!F76,"　",JAAF登録データ貼付!G76))</f>
        <v/>
      </c>
      <c r="L76" t="str">
        <f>IF(JAAF登録データ貼付!H76="","",CONCATENATE(JAAF登録データ貼付!H76,"　",JAAF登録データ貼付!I76))</f>
        <v/>
      </c>
      <c r="M76" t="str">
        <f>IF(JAAF登録データ貼付!V76="","",RIGHT(JAAF登録データ貼付!V76,1))</f>
        <v/>
      </c>
      <c r="N76" t="str">
        <f>IF(JAAF登録データ貼付!K76="","",LEFT(JAAF登録データ貼付!K76,1))</f>
        <v/>
      </c>
    </row>
    <row r="77" spans="1:14" ht="17.25" customHeight="1" x14ac:dyDescent="0.45">
      <c r="A77" s="5">
        <v>76</v>
      </c>
      <c r="B77" s="4" t="str">
        <f>IF(JAAF登録データ貼付!E77="","",JAAF登録データ貼付!E77)</f>
        <v/>
      </c>
      <c r="C77" s="6" t="str">
        <f>IF(JAAF登録データ貼付!C77="","",CONCATENATE(JAAF登録データ貼付!C77,"　",JAAF登録データ貼付!D77))</f>
        <v/>
      </c>
      <c r="D77" s="7" t="str">
        <f t="shared" si="4"/>
        <v/>
      </c>
      <c r="E77" s="7" t="str">
        <f t="shared" si="5"/>
        <v/>
      </c>
      <c r="F77" s="4" t="str">
        <f t="shared" si="6"/>
        <v/>
      </c>
      <c r="G77" s="4" t="str">
        <f t="shared" si="7"/>
        <v/>
      </c>
      <c r="H77" s="100" t="str">
        <f>IF(JAAF登録データ貼付!S77="","",JAAF登録データ貼付!S77)</f>
        <v/>
      </c>
      <c r="I77" s="5" t="str">
        <f>IF(JAAF登録データ貼付!B77="","",JAAF登録データ貼付!B77)</f>
        <v/>
      </c>
      <c r="K77" t="str">
        <f>IF(JAAF登録データ貼付!F77="","",CONCATENATE(JAAF登録データ貼付!F77,"　",JAAF登録データ貼付!G77))</f>
        <v/>
      </c>
      <c r="L77" t="str">
        <f>IF(JAAF登録データ貼付!H77="","",CONCATENATE(JAAF登録データ貼付!H77,"　",JAAF登録データ貼付!I77))</f>
        <v/>
      </c>
      <c r="M77" t="str">
        <f>IF(JAAF登録データ貼付!V77="","",RIGHT(JAAF登録データ貼付!V77,1))</f>
        <v/>
      </c>
      <c r="N77" t="str">
        <f>IF(JAAF登録データ貼付!K77="","",LEFT(JAAF登録データ貼付!K77,1))</f>
        <v/>
      </c>
    </row>
    <row r="78" spans="1:14" ht="17.25" customHeight="1" x14ac:dyDescent="0.45">
      <c r="A78" s="5">
        <v>77</v>
      </c>
      <c r="B78" s="4" t="str">
        <f>IF(JAAF登録データ貼付!E78="","",JAAF登録データ貼付!E78)</f>
        <v/>
      </c>
      <c r="C78" s="6" t="str">
        <f>IF(JAAF登録データ貼付!C78="","",CONCATENATE(JAAF登録データ貼付!C78,"　",JAAF登録データ貼付!D78))</f>
        <v/>
      </c>
      <c r="D78" s="7" t="str">
        <f t="shared" si="4"/>
        <v/>
      </c>
      <c r="E78" s="7" t="str">
        <f t="shared" si="5"/>
        <v/>
      </c>
      <c r="F78" s="4" t="str">
        <f t="shared" si="6"/>
        <v/>
      </c>
      <c r="G78" s="4" t="str">
        <f t="shared" si="7"/>
        <v/>
      </c>
      <c r="H78" s="100" t="str">
        <f>IF(JAAF登録データ貼付!S78="","",JAAF登録データ貼付!S78)</f>
        <v/>
      </c>
      <c r="I78" s="5" t="str">
        <f>IF(JAAF登録データ貼付!B78="","",JAAF登録データ貼付!B78)</f>
        <v/>
      </c>
      <c r="K78" t="str">
        <f>IF(JAAF登録データ貼付!F78="","",CONCATENATE(JAAF登録データ貼付!F78,"　",JAAF登録データ貼付!G78))</f>
        <v/>
      </c>
      <c r="L78" t="str">
        <f>IF(JAAF登録データ貼付!H78="","",CONCATENATE(JAAF登録データ貼付!H78,"　",JAAF登録データ貼付!I78))</f>
        <v/>
      </c>
      <c r="M78" t="str">
        <f>IF(JAAF登録データ貼付!V78="","",RIGHT(JAAF登録データ貼付!V78,1))</f>
        <v/>
      </c>
      <c r="N78" t="str">
        <f>IF(JAAF登録データ貼付!K78="","",LEFT(JAAF登録データ貼付!K78,1))</f>
        <v/>
      </c>
    </row>
    <row r="79" spans="1:14" ht="17.25" customHeight="1" x14ac:dyDescent="0.45">
      <c r="A79" s="5">
        <v>78</v>
      </c>
      <c r="B79" s="4" t="str">
        <f>IF(JAAF登録データ貼付!E79="","",JAAF登録データ貼付!E79)</f>
        <v/>
      </c>
      <c r="C79" s="6" t="str">
        <f>IF(JAAF登録データ貼付!C79="","",CONCATENATE(JAAF登録データ貼付!C79,"　",JAAF登録データ貼付!D79))</f>
        <v/>
      </c>
      <c r="D79" s="7" t="str">
        <f t="shared" si="4"/>
        <v/>
      </c>
      <c r="E79" s="7" t="str">
        <f t="shared" si="5"/>
        <v/>
      </c>
      <c r="F79" s="4" t="str">
        <f t="shared" si="6"/>
        <v/>
      </c>
      <c r="G79" s="4" t="str">
        <f t="shared" si="7"/>
        <v/>
      </c>
      <c r="H79" s="100" t="str">
        <f>IF(JAAF登録データ貼付!S79="","",JAAF登録データ貼付!S79)</f>
        <v/>
      </c>
      <c r="I79" s="5" t="str">
        <f>IF(JAAF登録データ貼付!B79="","",JAAF登録データ貼付!B79)</f>
        <v/>
      </c>
      <c r="K79" t="str">
        <f>IF(JAAF登録データ貼付!F79="","",CONCATENATE(JAAF登録データ貼付!F79,"　",JAAF登録データ貼付!G79))</f>
        <v/>
      </c>
      <c r="L79" t="str">
        <f>IF(JAAF登録データ貼付!H79="","",CONCATENATE(JAAF登録データ貼付!H79,"　",JAAF登録データ貼付!I79))</f>
        <v/>
      </c>
      <c r="M79" t="str">
        <f>IF(JAAF登録データ貼付!V79="","",RIGHT(JAAF登録データ貼付!V79,1))</f>
        <v/>
      </c>
      <c r="N79" t="str">
        <f>IF(JAAF登録データ貼付!K79="","",LEFT(JAAF登録データ貼付!K79,1))</f>
        <v/>
      </c>
    </row>
    <row r="80" spans="1:14" ht="17.25" customHeight="1" x14ac:dyDescent="0.45">
      <c r="A80" s="5">
        <v>79</v>
      </c>
      <c r="B80" s="4" t="str">
        <f>IF(JAAF登録データ貼付!E80="","",JAAF登録データ貼付!E80)</f>
        <v/>
      </c>
      <c r="C80" s="6" t="str">
        <f>IF(JAAF登録データ貼付!C80="","",CONCATENATE(JAAF登録データ貼付!C80,"　",JAAF登録データ貼付!D80))</f>
        <v/>
      </c>
      <c r="D80" s="7" t="str">
        <f t="shared" si="4"/>
        <v/>
      </c>
      <c r="E80" s="7" t="str">
        <f t="shared" si="5"/>
        <v/>
      </c>
      <c r="F80" s="4" t="str">
        <f t="shared" si="6"/>
        <v/>
      </c>
      <c r="G80" s="4" t="str">
        <f t="shared" si="7"/>
        <v/>
      </c>
      <c r="H80" s="100" t="str">
        <f>IF(JAAF登録データ貼付!S80="","",JAAF登録データ貼付!S80)</f>
        <v/>
      </c>
      <c r="I80" s="5" t="str">
        <f>IF(JAAF登録データ貼付!B80="","",JAAF登録データ貼付!B80)</f>
        <v/>
      </c>
      <c r="J80" t="s">
        <v>926</v>
      </c>
      <c r="K80" t="str">
        <f>IF(JAAF登録データ貼付!F80="","",CONCATENATE(JAAF登録データ貼付!F80,"　",JAAF登録データ貼付!G80))</f>
        <v/>
      </c>
      <c r="L80" t="str">
        <f>IF(JAAF登録データ貼付!H80="","",CONCATENATE(JAAF登録データ貼付!H80,"　",JAAF登録データ貼付!I80))</f>
        <v/>
      </c>
      <c r="M80" t="str">
        <f>IF(JAAF登録データ貼付!V80="","",RIGHT(JAAF登録データ貼付!V80,1))</f>
        <v/>
      </c>
      <c r="N80" t="str">
        <f>IF(JAAF登録データ貼付!K80="","",LEFT(JAAF登録データ貼付!K80,1))</f>
        <v/>
      </c>
    </row>
    <row r="81" spans="1:14" ht="17.25" customHeight="1" x14ac:dyDescent="0.45">
      <c r="A81" s="5">
        <v>80</v>
      </c>
      <c r="B81" s="4" t="str">
        <f>IF(JAAF登録データ貼付!E81="","",JAAF登録データ貼付!E81)</f>
        <v/>
      </c>
      <c r="C81" s="6" t="str">
        <f>IF(JAAF登録データ貼付!C81="","",CONCATENATE(JAAF登録データ貼付!C81,"　",JAAF登録データ貼付!D81))</f>
        <v/>
      </c>
      <c r="D81" s="7" t="str">
        <f t="shared" si="4"/>
        <v/>
      </c>
      <c r="E81" s="7" t="str">
        <f t="shared" si="5"/>
        <v/>
      </c>
      <c r="F81" s="4" t="str">
        <f t="shared" si="6"/>
        <v/>
      </c>
      <c r="G81" s="4" t="str">
        <f t="shared" si="7"/>
        <v/>
      </c>
      <c r="H81" s="100" t="str">
        <f>IF(JAAF登録データ貼付!S81="","",JAAF登録データ貼付!S81)</f>
        <v/>
      </c>
      <c r="I81" s="5" t="str">
        <f>IF(JAAF登録データ貼付!B81="","",JAAF登録データ貼付!B81)</f>
        <v/>
      </c>
      <c r="K81" t="str">
        <f>IF(JAAF登録データ貼付!F81="","",CONCATENATE(JAAF登録データ貼付!F81,"　",JAAF登録データ貼付!G81))</f>
        <v/>
      </c>
      <c r="L81" t="str">
        <f>IF(JAAF登録データ貼付!H81="","",CONCATENATE(JAAF登録データ貼付!H81,"　",JAAF登録データ貼付!I81))</f>
        <v/>
      </c>
      <c r="M81" t="str">
        <f>IF(JAAF登録データ貼付!V81="","",RIGHT(JAAF登録データ貼付!V81,1))</f>
        <v/>
      </c>
      <c r="N81" t="str">
        <f>IF(JAAF登録データ貼付!K81="","",LEFT(JAAF登録データ貼付!K81,1))</f>
        <v/>
      </c>
    </row>
    <row r="82" spans="1:14" ht="17.25" customHeight="1" x14ac:dyDescent="0.45">
      <c r="A82" s="5">
        <v>81</v>
      </c>
      <c r="B82" s="4" t="str">
        <f>IF(JAAF登録データ貼付!E82="","",JAAF登録データ貼付!E82)</f>
        <v/>
      </c>
      <c r="C82" s="6" t="str">
        <f>IF(JAAF登録データ貼付!C82="","",CONCATENATE(JAAF登録データ貼付!C82,"　",JAAF登録データ貼付!D82))</f>
        <v/>
      </c>
      <c r="D82" s="7" t="str">
        <f t="shared" si="4"/>
        <v/>
      </c>
      <c r="E82" s="7" t="str">
        <f t="shared" si="5"/>
        <v/>
      </c>
      <c r="F82" s="4" t="str">
        <f t="shared" si="6"/>
        <v/>
      </c>
      <c r="G82" s="4" t="str">
        <f t="shared" si="7"/>
        <v/>
      </c>
      <c r="H82" s="100" t="str">
        <f>IF(JAAF登録データ貼付!S82="","",JAAF登録データ貼付!S82)</f>
        <v/>
      </c>
      <c r="I82" s="5" t="str">
        <f>IF(JAAF登録データ貼付!B82="","",JAAF登録データ貼付!B82)</f>
        <v/>
      </c>
      <c r="K82" t="str">
        <f>IF(JAAF登録データ貼付!F82="","",CONCATENATE(JAAF登録データ貼付!F82,"　",JAAF登録データ貼付!G82))</f>
        <v/>
      </c>
      <c r="L82" t="str">
        <f>IF(JAAF登録データ貼付!H82="","",CONCATENATE(JAAF登録データ貼付!H82,"　",JAAF登録データ貼付!I82))</f>
        <v/>
      </c>
      <c r="M82" t="str">
        <f>IF(JAAF登録データ貼付!V82="","",RIGHT(JAAF登録データ貼付!V82,1))</f>
        <v/>
      </c>
      <c r="N82" t="str">
        <f>IF(JAAF登録データ貼付!K82="","",LEFT(JAAF登録データ貼付!K82,1))</f>
        <v/>
      </c>
    </row>
    <row r="83" spans="1:14" ht="17.25" customHeight="1" x14ac:dyDescent="0.45">
      <c r="A83" s="5">
        <v>82</v>
      </c>
      <c r="B83" s="4" t="str">
        <f>IF(JAAF登録データ貼付!E83="","",JAAF登録データ貼付!E83)</f>
        <v/>
      </c>
      <c r="C83" s="6" t="str">
        <f>IF(JAAF登録データ貼付!C83="","",CONCATENATE(JAAF登録データ貼付!C83,"　",JAAF登録データ貼付!D83))</f>
        <v/>
      </c>
      <c r="D83" s="7" t="str">
        <f t="shared" si="4"/>
        <v/>
      </c>
      <c r="E83" s="7" t="str">
        <f t="shared" si="5"/>
        <v/>
      </c>
      <c r="F83" s="4" t="str">
        <f t="shared" si="6"/>
        <v/>
      </c>
      <c r="G83" s="4" t="str">
        <f t="shared" si="7"/>
        <v/>
      </c>
      <c r="H83" s="100" t="str">
        <f>IF(JAAF登録データ貼付!S83="","",JAAF登録データ貼付!S83)</f>
        <v/>
      </c>
      <c r="I83" s="5" t="str">
        <f>IF(JAAF登録データ貼付!B83="","",JAAF登録データ貼付!B83)</f>
        <v/>
      </c>
      <c r="K83" t="str">
        <f>IF(JAAF登録データ貼付!F83="","",CONCATENATE(JAAF登録データ貼付!F83,"　",JAAF登録データ貼付!G83))</f>
        <v/>
      </c>
      <c r="L83" t="str">
        <f>IF(JAAF登録データ貼付!H83="","",CONCATENATE(JAAF登録データ貼付!H83,"　",JAAF登録データ貼付!I83))</f>
        <v/>
      </c>
      <c r="M83" t="str">
        <f>IF(JAAF登録データ貼付!V83="","",RIGHT(JAAF登録データ貼付!V83,1))</f>
        <v/>
      </c>
      <c r="N83" t="str">
        <f>IF(JAAF登録データ貼付!K83="","",LEFT(JAAF登録データ貼付!K83,1))</f>
        <v/>
      </c>
    </row>
    <row r="84" spans="1:14" ht="17.25" customHeight="1" x14ac:dyDescent="0.45">
      <c r="A84" s="5">
        <v>83</v>
      </c>
      <c r="B84" s="4" t="str">
        <f>IF(JAAF登録データ貼付!E84="","",JAAF登録データ貼付!E84)</f>
        <v/>
      </c>
      <c r="C84" s="6" t="str">
        <f>IF(JAAF登録データ貼付!C84="","",CONCATENATE(JAAF登録データ貼付!C84,"　",JAAF登録データ貼付!D84))</f>
        <v/>
      </c>
      <c r="D84" s="7" t="str">
        <f t="shared" si="4"/>
        <v/>
      </c>
      <c r="E84" s="7" t="str">
        <f t="shared" si="5"/>
        <v/>
      </c>
      <c r="F84" s="4" t="str">
        <f t="shared" si="6"/>
        <v/>
      </c>
      <c r="G84" s="4" t="str">
        <f t="shared" si="7"/>
        <v/>
      </c>
      <c r="H84" s="100" t="str">
        <f>IF(JAAF登録データ貼付!S84="","",JAAF登録データ貼付!S84)</f>
        <v/>
      </c>
      <c r="I84" s="5" t="str">
        <f>IF(JAAF登録データ貼付!B84="","",JAAF登録データ貼付!B84)</f>
        <v/>
      </c>
      <c r="K84" t="str">
        <f>IF(JAAF登録データ貼付!F84="","",CONCATENATE(JAAF登録データ貼付!F84,"　",JAAF登録データ貼付!G84))</f>
        <v/>
      </c>
      <c r="L84" t="str">
        <f>IF(JAAF登録データ貼付!H84="","",CONCATENATE(JAAF登録データ貼付!H84,"　",JAAF登録データ貼付!I84))</f>
        <v/>
      </c>
      <c r="M84" t="str">
        <f>IF(JAAF登録データ貼付!V84="","",RIGHT(JAAF登録データ貼付!V84,1))</f>
        <v/>
      </c>
      <c r="N84" t="str">
        <f>IF(JAAF登録データ貼付!K84="","",LEFT(JAAF登録データ貼付!K84,1))</f>
        <v/>
      </c>
    </row>
    <row r="85" spans="1:14" ht="17.25" customHeight="1" x14ac:dyDescent="0.45">
      <c r="A85" s="5">
        <v>84</v>
      </c>
      <c r="B85" s="4" t="str">
        <f>IF(JAAF登録データ貼付!E85="","",JAAF登録データ貼付!E85)</f>
        <v/>
      </c>
      <c r="C85" s="6" t="str">
        <f>IF(JAAF登録データ貼付!C85="","",CONCATENATE(JAAF登録データ貼付!C85,"　",JAAF登録データ貼付!D85))</f>
        <v/>
      </c>
      <c r="D85" s="7" t="str">
        <f t="shared" si="4"/>
        <v/>
      </c>
      <c r="E85" s="7" t="str">
        <f t="shared" si="5"/>
        <v/>
      </c>
      <c r="F85" s="4" t="str">
        <f t="shared" si="6"/>
        <v/>
      </c>
      <c r="G85" s="4" t="str">
        <f t="shared" si="7"/>
        <v/>
      </c>
      <c r="H85" s="100" t="str">
        <f>IF(JAAF登録データ貼付!S85="","",JAAF登録データ貼付!S85)</f>
        <v/>
      </c>
      <c r="I85" s="5" t="str">
        <f>IF(JAAF登録データ貼付!B85="","",JAAF登録データ貼付!B85)</f>
        <v/>
      </c>
      <c r="K85" t="str">
        <f>IF(JAAF登録データ貼付!F85="","",CONCATENATE(JAAF登録データ貼付!F85,"　",JAAF登録データ貼付!G85))</f>
        <v/>
      </c>
      <c r="L85" t="str">
        <f>IF(JAAF登録データ貼付!H85="","",CONCATENATE(JAAF登録データ貼付!H85,"　",JAAF登録データ貼付!I85))</f>
        <v/>
      </c>
      <c r="M85" t="str">
        <f>IF(JAAF登録データ貼付!V85="","",RIGHT(JAAF登録データ貼付!V85,1))</f>
        <v/>
      </c>
      <c r="N85" t="str">
        <f>IF(JAAF登録データ貼付!K85="","",LEFT(JAAF登録データ貼付!K85,1))</f>
        <v/>
      </c>
    </row>
    <row r="86" spans="1:14" ht="17.25" customHeight="1" x14ac:dyDescent="0.45">
      <c r="A86" s="5">
        <v>85</v>
      </c>
      <c r="B86" s="4" t="str">
        <f>IF(JAAF登録データ貼付!E86="","",JAAF登録データ貼付!E86)</f>
        <v/>
      </c>
      <c r="C86" s="6" t="str">
        <f>IF(JAAF登録データ貼付!C86="","",CONCATENATE(JAAF登録データ貼付!C86,"　",JAAF登録データ貼付!D86))</f>
        <v/>
      </c>
      <c r="D86" s="7" t="str">
        <f t="shared" si="4"/>
        <v/>
      </c>
      <c r="E86" s="7" t="str">
        <f t="shared" si="5"/>
        <v/>
      </c>
      <c r="F86" s="4" t="str">
        <f t="shared" si="6"/>
        <v/>
      </c>
      <c r="G86" s="4" t="str">
        <f t="shared" si="7"/>
        <v/>
      </c>
      <c r="H86" s="100" t="str">
        <f>IF(JAAF登録データ貼付!S86="","",JAAF登録データ貼付!S86)</f>
        <v/>
      </c>
      <c r="I86" s="5" t="str">
        <f>IF(JAAF登録データ貼付!B86="","",JAAF登録データ貼付!B86)</f>
        <v/>
      </c>
      <c r="K86" t="str">
        <f>IF(JAAF登録データ貼付!F86="","",CONCATENATE(JAAF登録データ貼付!F86,"　",JAAF登録データ貼付!G86))</f>
        <v/>
      </c>
      <c r="L86" t="str">
        <f>IF(JAAF登録データ貼付!H86="","",CONCATENATE(JAAF登録データ貼付!H86,"　",JAAF登録データ貼付!I86))</f>
        <v/>
      </c>
      <c r="M86" t="str">
        <f>IF(JAAF登録データ貼付!V86="","",RIGHT(JAAF登録データ貼付!V86,1))</f>
        <v/>
      </c>
      <c r="N86" t="str">
        <f>IF(JAAF登録データ貼付!K86="","",LEFT(JAAF登録データ貼付!K86,1))</f>
        <v/>
      </c>
    </row>
    <row r="87" spans="1:14" ht="17.25" customHeight="1" x14ac:dyDescent="0.45">
      <c r="A87" s="5">
        <v>86</v>
      </c>
      <c r="B87" s="4" t="str">
        <f>IF(JAAF登録データ貼付!E87="","",JAAF登録データ貼付!E87)</f>
        <v/>
      </c>
      <c r="C87" s="6" t="str">
        <f>IF(JAAF登録データ貼付!C87="","",CONCATENATE(JAAF登録データ貼付!C87,"　",JAAF登録データ貼付!D87))</f>
        <v/>
      </c>
      <c r="D87" s="7" t="str">
        <f t="shared" si="4"/>
        <v/>
      </c>
      <c r="E87" s="7" t="str">
        <f t="shared" si="5"/>
        <v/>
      </c>
      <c r="F87" s="4" t="str">
        <f t="shared" si="6"/>
        <v/>
      </c>
      <c r="G87" s="4" t="str">
        <f t="shared" si="7"/>
        <v/>
      </c>
      <c r="H87" s="100" t="str">
        <f>IF(JAAF登録データ貼付!S87="","",JAAF登録データ貼付!S87)</f>
        <v/>
      </c>
      <c r="I87" s="5" t="str">
        <f>IF(JAAF登録データ貼付!B87="","",JAAF登録データ貼付!B87)</f>
        <v/>
      </c>
      <c r="K87" t="str">
        <f>IF(JAAF登録データ貼付!F87="","",CONCATENATE(JAAF登録データ貼付!F87,"　",JAAF登録データ貼付!G87))</f>
        <v/>
      </c>
      <c r="L87" t="str">
        <f>IF(JAAF登録データ貼付!H87="","",CONCATENATE(JAAF登録データ貼付!H87,"　",JAAF登録データ貼付!I87))</f>
        <v/>
      </c>
      <c r="M87" t="str">
        <f>IF(JAAF登録データ貼付!V87="","",RIGHT(JAAF登録データ貼付!V87,1))</f>
        <v/>
      </c>
      <c r="N87" t="str">
        <f>IF(JAAF登録データ貼付!K87="","",LEFT(JAAF登録データ貼付!K87,1))</f>
        <v/>
      </c>
    </row>
    <row r="88" spans="1:14" ht="17.25" customHeight="1" x14ac:dyDescent="0.45">
      <c r="A88" s="5">
        <v>87</v>
      </c>
      <c r="B88" s="4" t="str">
        <f>IF(JAAF登録データ貼付!E88="","",JAAF登録データ貼付!E88)</f>
        <v/>
      </c>
      <c r="C88" s="6" t="str">
        <f>IF(JAAF登録データ貼付!C88="","",CONCATENATE(JAAF登録データ貼付!C88,"　",JAAF登録データ貼付!D88))</f>
        <v/>
      </c>
      <c r="D88" s="7" t="str">
        <f t="shared" si="4"/>
        <v/>
      </c>
      <c r="E88" s="7" t="str">
        <f t="shared" si="5"/>
        <v/>
      </c>
      <c r="F88" s="4" t="str">
        <f t="shared" si="6"/>
        <v/>
      </c>
      <c r="G88" s="4" t="str">
        <f t="shared" si="7"/>
        <v/>
      </c>
      <c r="H88" s="100" t="str">
        <f>IF(JAAF登録データ貼付!S88="","",JAAF登録データ貼付!S88)</f>
        <v/>
      </c>
      <c r="I88" s="5" t="str">
        <f>IF(JAAF登録データ貼付!B88="","",JAAF登録データ貼付!B88)</f>
        <v/>
      </c>
      <c r="K88" t="str">
        <f>IF(JAAF登録データ貼付!F88="","",CONCATENATE(JAAF登録データ貼付!F88,"　",JAAF登録データ貼付!G88))</f>
        <v/>
      </c>
      <c r="L88" t="str">
        <f>IF(JAAF登録データ貼付!H88="","",CONCATENATE(JAAF登録データ貼付!H88,"　",JAAF登録データ貼付!I88))</f>
        <v/>
      </c>
      <c r="M88" t="str">
        <f>IF(JAAF登録データ貼付!V88="","",RIGHT(JAAF登録データ貼付!V88,1))</f>
        <v/>
      </c>
      <c r="N88" t="str">
        <f>IF(JAAF登録データ貼付!K88="","",LEFT(JAAF登録データ貼付!K88,1))</f>
        <v/>
      </c>
    </row>
    <row r="89" spans="1:14" ht="17.25" customHeight="1" x14ac:dyDescent="0.45">
      <c r="A89" s="5">
        <v>88</v>
      </c>
      <c r="B89" s="4" t="str">
        <f>IF(JAAF登録データ貼付!E89="","",JAAF登録データ貼付!E89)</f>
        <v/>
      </c>
      <c r="C89" s="6" t="str">
        <f>IF(JAAF登録データ貼付!C89="","",CONCATENATE(JAAF登録データ貼付!C89,"　",JAAF登録データ貼付!D89))</f>
        <v/>
      </c>
      <c r="D89" s="7" t="str">
        <f t="shared" si="4"/>
        <v/>
      </c>
      <c r="E89" s="7" t="str">
        <f t="shared" si="5"/>
        <v/>
      </c>
      <c r="F89" s="4" t="str">
        <f t="shared" si="6"/>
        <v/>
      </c>
      <c r="G89" s="4" t="str">
        <f t="shared" si="7"/>
        <v/>
      </c>
      <c r="H89" s="100" t="str">
        <f>IF(JAAF登録データ貼付!S89="","",JAAF登録データ貼付!S89)</f>
        <v/>
      </c>
      <c r="I89" s="5" t="str">
        <f>IF(JAAF登録データ貼付!B89="","",JAAF登録データ貼付!B89)</f>
        <v/>
      </c>
      <c r="K89" t="str">
        <f>IF(JAAF登録データ貼付!F89="","",CONCATENATE(JAAF登録データ貼付!F89,"　",JAAF登録データ貼付!G89))</f>
        <v/>
      </c>
      <c r="L89" t="str">
        <f>IF(JAAF登録データ貼付!H89="","",CONCATENATE(JAAF登録データ貼付!H89,"　",JAAF登録データ貼付!I89))</f>
        <v/>
      </c>
      <c r="M89" t="str">
        <f>IF(JAAF登録データ貼付!V89="","",RIGHT(JAAF登録データ貼付!V89,1))</f>
        <v/>
      </c>
      <c r="N89" t="str">
        <f>IF(JAAF登録データ貼付!K89="","",LEFT(JAAF登録データ貼付!K89,1))</f>
        <v/>
      </c>
    </row>
    <row r="90" spans="1:14" ht="17.25" customHeight="1" x14ac:dyDescent="0.45">
      <c r="A90" s="5">
        <v>89</v>
      </c>
      <c r="B90" s="4" t="str">
        <f>IF(JAAF登録データ貼付!E90="","",JAAF登録データ貼付!E90)</f>
        <v/>
      </c>
      <c r="C90" s="6" t="str">
        <f>IF(JAAF登録データ貼付!C90="","",CONCATENATE(JAAF登録データ貼付!C90,"　",JAAF登録データ貼付!D90))</f>
        <v/>
      </c>
      <c r="D90" s="7" t="str">
        <f t="shared" si="4"/>
        <v/>
      </c>
      <c r="E90" s="7" t="str">
        <f t="shared" si="5"/>
        <v/>
      </c>
      <c r="F90" s="4" t="str">
        <f t="shared" si="6"/>
        <v/>
      </c>
      <c r="G90" s="4" t="str">
        <f t="shared" si="7"/>
        <v/>
      </c>
      <c r="H90" s="100" t="str">
        <f>IF(JAAF登録データ貼付!S90="","",JAAF登録データ貼付!S90)</f>
        <v/>
      </c>
      <c r="I90" s="5" t="str">
        <f>IF(JAAF登録データ貼付!B90="","",JAAF登録データ貼付!B90)</f>
        <v/>
      </c>
      <c r="K90" t="str">
        <f>IF(JAAF登録データ貼付!F90="","",CONCATENATE(JAAF登録データ貼付!F90,"　",JAAF登録データ貼付!G90))</f>
        <v/>
      </c>
      <c r="L90" t="str">
        <f>IF(JAAF登録データ貼付!H90="","",CONCATENATE(JAAF登録データ貼付!H90,"　",JAAF登録データ貼付!I90))</f>
        <v/>
      </c>
      <c r="M90" t="str">
        <f>IF(JAAF登録データ貼付!V90="","",RIGHT(JAAF登録データ貼付!V90,1))</f>
        <v/>
      </c>
      <c r="N90" t="str">
        <f>IF(JAAF登録データ貼付!K90="","",LEFT(JAAF登録データ貼付!K90,1))</f>
        <v/>
      </c>
    </row>
    <row r="91" spans="1:14" ht="17.25" customHeight="1" x14ac:dyDescent="0.45">
      <c r="A91" s="5">
        <v>90</v>
      </c>
      <c r="B91" s="4" t="str">
        <f>IF(JAAF登録データ貼付!E91="","",JAAF登録データ貼付!E91)</f>
        <v/>
      </c>
      <c r="C91" s="6" t="str">
        <f>IF(JAAF登録データ貼付!C91="","",CONCATENATE(JAAF登録データ貼付!C91,"　",JAAF登録データ貼付!D91))</f>
        <v/>
      </c>
      <c r="D91" s="7" t="str">
        <f t="shared" si="4"/>
        <v/>
      </c>
      <c r="E91" s="7" t="str">
        <f t="shared" si="5"/>
        <v/>
      </c>
      <c r="F91" s="4" t="str">
        <f t="shared" si="6"/>
        <v/>
      </c>
      <c r="G91" s="4" t="str">
        <f t="shared" si="7"/>
        <v/>
      </c>
      <c r="H91" s="100" t="str">
        <f>IF(JAAF登録データ貼付!S91="","",JAAF登録データ貼付!S91)</f>
        <v/>
      </c>
      <c r="I91" s="5" t="str">
        <f>IF(JAAF登録データ貼付!B91="","",JAAF登録データ貼付!B91)</f>
        <v/>
      </c>
      <c r="K91" t="str">
        <f>IF(JAAF登録データ貼付!F91="","",CONCATENATE(JAAF登録データ貼付!F91,"　",JAAF登録データ貼付!G91))</f>
        <v/>
      </c>
      <c r="L91" t="str">
        <f>IF(JAAF登録データ貼付!H91="","",CONCATENATE(JAAF登録データ貼付!H91,"　",JAAF登録データ貼付!I91))</f>
        <v/>
      </c>
      <c r="M91" t="str">
        <f>IF(JAAF登録データ貼付!V91="","",RIGHT(JAAF登録データ貼付!V91,1))</f>
        <v/>
      </c>
      <c r="N91" t="str">
        <f>IF(JAAF登録データ貼付!K91="","",LEFT(JAAF登録データ貼付!K91,1))</f>
        <v/>
      </c>
    </row>
    <row r="92" spans="1:14" ht="17.25" customHeight="1" x14ac:dyDescent="0.45">
      <c r="A92" s="5">
        <v>91</v>
      </c>
      <c r="B92" s="4" t="str">
        <f>IF(JAAF登録データ貼付!E92="","",JAAF登録データ貼付!E92)</f>
        <v/>
      </c>
      <c r="C92" s="6" t="str">
        <f>IF(JAAF登録データ貼付!C92="","",CONCATENATE(JAAF登録データ貼付!C92,"　",JAAF登録データ貼付!D92))</f>
        <v/>
      </c>
      <c r="D92" s="7" t="str">
        <f t="shared" si="4"/>
        <v/>
      </c>
      <c r="E92" s="7" t="str">
        <f t="shared" si="5"/>
        <v/>
      </c>
      <c r="F92" s="4" t="str">
        <f t="shared" si="6"/>
        <v/>
      </c>
      <c r="G92" s="4" t="str">
        <f t="shared" si="7"/>
        <v/>
      </c>
      <c r="H92" s="100" t="str">
        <f>IF(JAAF登録データ貼付!S92="","",JAAF登録データ貼付!S92)</f>
        <v/>
      </c>
      <c r="I92" s="5" t="str">
        <f>IF(JAAF登録データ貼付!B92="","",JAAF登録データ貼付!B92)</f>
        <v/>
      </c>
      <c r="K92" t="str">
        <f>IF(JAAF登録データ貼付!F92="","",CONCATENATE(JAAF登録データ貼付!F92,"　",JAAF登録データ貼付!G92))</f>
        <v/>
      </c>
      <c r="L92" t="str">
        <f>IF(JAAF登録データ貼付!H92="","",CONCATENATE(JAAF登録データ貼付!H92,"　",JAAF登録データ貼付!I92))</f>
        <v/>
      </c>
      <c r="M92" t="str">
        <f>IF(JAAF登録データ貼付!V92="","",RIGHT(JAAF登録データ貼付!V92,1))</f>
        <v/>
      </c>
      <c r="N92" t="str">
        <f>IF(JAAF登録データ貼付!K92="","",LEFT(JAAF登録データ貼付!K92,1))</f>
        <v/>
      </c>
    </row>
    <row r="93" spans="1:14" ht="17.25" customHeight="1" x14ac:dyDescent="0.45">
      <c r="A93" s="5">
        <v>92</v>
      </c>
      <c r="B93" s="4" t="str">
        <f>IF(JAAF登録データ貼付!E93="","",JAAF登録データ貼付!E93)</f>
        <v/>
      </c>
      <c r="C93" s="6" t="str">
        <f>IF(JAAF登録データ貼付!C93="","",CONCATENATE(JAAF登録データ貼付!C93,"　",JAAF登録データ貼付!D93))</f>
        <v/>
      </c>
      <c r="D93" s="7" t="str">
        <f t="shared" si="4"/>
        <v/>
      </c>
      <c r="E93" s="7" t="str">
        <f t="shared" si="5"/>
        <v/>
      </c>
      <c r="F93" s="4" t="str">
        <f t="shared" si="6"/>
        <v/>
      </c>
      <c r="G93" s="4" t="str">
        <f t="shared" si="7"/>
        <v/>
      </c>
      <c r="H93" s="100" t="str">
        <f>IF(JAAF登録データ貼付!S93="","",JAAF登録データ貼付!S93)</f>
        <v/>
      </c>
      <c r="I93" s="5" t="str">
        <f>IF(JAAF登録データ貼付!B93="","",JAAF登録データ貼付!B93)</f>
        <v/>
      </c>
      <c r="K93" t="str">
        <f>IF(JAAF登録データ貼付!F93="","",CONCATENATE(JAAF登録データ貼付!F93,"　",JAAF登録データ貼付!G93))</f>
        <v/>
      </c>
      <c r="L93" t="str">
        <f>IF(JAAF登録データ貼付!H93="","",CONCATENATE(JAAF登録データ貼付!H93,"　",JAAF登録データ貼付!I93))</f>
        <v/>
      </c>
      <c r="M93" t="str">
        <f>IF(JAAF登録データ貼付!V93="","",RIGHT(JAAF登録データ貼付!V93,1))</f>
        <v/>
      </c>
      <c r="N93" t="str">
        <f>IF(JAAF登録データ貼付!K93="","",LEFT(JAAF登録データ貼付!K93,1))</f>
        <v/>
      </c>
    </row>
    <row r="94" spans="1:14" ht="17.25" customHeight="1" x14ac:dyDescent="0.45">
      <c r="A94" s="5">
        <v>93</v>
      </c>
      <c r="B94" s="4" t="str">
        <f>IF(JAAF登録データ貼付!E94="","",JAAF登録データ貼付!E94)</f>
        <v/>
      </c>
      <c r="C94" s="6" t="str">
        <f>IF(JAAF登録データ貼付!C94="","",CONCATENATE(JAAF登録データ貼付!C94,"　",JAAF登録データ貼付!D94))</f>
        <v/>
      </c>
      <c r="D94" s="7" t="str">
        <f t="shared" si="4"/>
        <v/>
      </c>
      <c r="E94" s="7" t="str">
        <f t="shared" si="5"/>
        <v/>
      </c>
      <c r="F94" s="4" t="str">
        <f t="shared" si="6"/>
        <v/>
      </c>
      <c r="G94" s="4" t="str">
        <f t="shared" si="7"/>
        <v/>
      </c>
      <c r="H94" s="100" t="str">
        <f>IF(JAAF登録データ貼付!S94="","",JAAF登録データ貼付!S94)</f>
        <v/>
      </c>
      <c r="I94" s="5" t="str">
        <f>IF(JAAF登録データ貼付!B94="","",JAAF登録データ貼付!B94)</f>
        <v/>
      </c>
      <c r="K94" t="str">
        <f>IF(JAAF登録データ貼付!F94="","",CONCATENATE(JAAF登録データ貼付!F94,"　",JAAF登録データ貼付!G94))</f>
        <v/>
      </c>
      <c r="L94" t="str">
        <f>IF(JAAF登録データ貼付!H94="","",CONCATENATE(JAAF登録データ貼付!H94,"　",JAAF登録データ貼付!I94))</f>
        <v/>
      </c>
      <c r="M94" t="str">
        <f>IF(JAAF登録データ貼付!V94="","",RIGHT(JAAF登録データ貼付!V94,1))</f>
        <v/>
      </c>
      <c r="N94" t="str">
        <f>IF(JAAF登録データ貼付!K94="","",LEFT(JAAF登録データ貼付!K94,1))</f>
        <v/>
      </c>
    </row>
    <row r="95" spans="1:14" ht="17.25" customHeight="1" x14ac:dyDescent="0.45">
      <c r="A95" s="5">
        <v>94</v>
      </c>
      <c r="B95" s="4" t="str">
        <f>IF(JAAF登録データ貼付!E95="","",JAAF登録データ貼付!E95)</f>
        <v/>
      </c>
      <c r="C95" s="6" t="str">
        <f>IF(JAAF登録データ貼付!C95="","",CONCATENATE(JAAF登録データ貼付!C95,"　",JAAF登録データ貼付!D95))</f>
        <v/>
      </c>
      <c r="D95" s="7" t="str">
        <f t="shared" si="4"/>
        <v/>
      </c>
      <c r="E95" s="7" t="str">
        <f t="shared" si="5"/>
        <v/>
      </c>
      <c r="F95" s="4" t="str">
        <f t="shared" si="6"/>
        <v/>
      </c>
      <c r="G95" s="4" t="str">
        <f t="shared" si="7"/>
        <v/>
      </c>
      <c r="H95" s="100" t="str">
        <f>IF(JAAF登録データ貼付!S95="","",JAAF登録データ貼付!S95)</f>
        <v/>
      </c>
      <c r="I95" s="5" t="str">
        <f>IF(JAAF登録データ貼付!B95="","",JAAF登録データ貼付!B95)</f>
        <v/>
      </c>
      <c r="K95" t="str">
        <f>IF(JAAF登録データ貼付!F95="","",CONCATENATE(JAAF登録データ貼付!F95,"　",JAAF登録データ貼付!G95))</f>
        <v/>
      </c>
      <c r="L95" t="str">
        <f>IF(JAAF登録データ貼付!H95="","",CONCATENATE(JAAF登録データ貼付!H95,"　",JAAF登録データ貼付!I95))</f>
        <v/>
      </c>
      <c r="M95" t="str">
        <f>IF(JAAF登録データ貼付!V95="","",RIGHT(JAAF登録データ貼付!V95,1))</f>
        <v/>
      </c>
      <c r="N95" t="str">
        <f>IF(JAAF登録データ貼付!K95="","",LEFT(JAAF登録データ貼付!K95,1))</f>
        <v/>
      </c>
    </row>
    <row r="96" spans="1:14" ht="17.25" customHeight="1" x14ac:dyDescent="0.45">
      <c r="A96" s="5">
        <v>95</v>
      </c>
      <c r="B96" s="4" t="str">
        <f>IF(JAAF登録データ貼付!E96="","",JAAF登録データ貼付!E96)</f>
        <v/>
      </c>
      <c r="C96" s="6" t="str">
        <f>IF(JAAF登録データ貼付!C96="","",CONCATENATE(JAAF登録データ貼付!C96,"　",JAAF登録データ貼付!D96))</f>
        <v/>
      </c>
      <c r="D96" s="7" t="str">
        <f t="shared" si="4"/>
        <v/>
      </c>
      <c r="E96" s="7" t="str">
        <f t="shared" si="5"/>
        <v/>
      </c>
      <c r="F96" s="4" t="str">
        <f t="shared" si="6"/>
        <v/>
      </c>
      <c r="G96" s="4" t="str">
        <f t="shared" si="7"/>
        <v/>
      </c>
      <c r="H96" s="100" t="str">
        <f>IF(JAAF登録データ貼付!S96="","",JAAF登録データ貼付!S96)</f>
        <v/>
      </c>
      <c r="I96" s="5" t="str">
        <f>IF(JAAF登録データ貼付!B96="","",JAAF登録データ貼付!B96)</f>
        <v/>
      </c>
      <c r="K96" t="str">
        <f>IF(JAAF登録データ貼付!F96="","",CONCATENATE(JAAF登録データ貼付!F96,"　",JAAF登録データ貼付!G96))</f>
        <v/>
      </c>
      <c r="L96" t="str">
        <f>IF(JAAF登録データ貼付!H96="","",CONCATENATE(JAAF登録データ貼付!H96,"　",JAAF登録データ貼付!I96))</f>
        <v/>
      </c>
      <c r="M96" t="str">
        <f>IF(JAAF登録データ貼付!V96="","",RIGHT(JAAF登録データ貼付!V96,1))</f>
        <v/>
      </c>
      <c r="N96" t="str">
        <f>IF(JAAF登録データ貼付!K96="","",LEFT(JAAF登録データ貼付!K96,1))</f>
        <v/>
      </c>
    </row>
    <row r="97" spans="1:14" ht="17.25" customHeight="1" x14ac:dyDescent="0.45">
      <c r="A97" s="5">
        <v>96</v>
      </c>
      <c r="B97" s="4" t="str">
        <f>IF(JAAF登録データ貼付!E97="","",JAAF登録データ貼付!E97)</f>
        <v/>
      </c>
      <c r="C97" s="6" t="str">
        <f>IF(JAAF登録データ貼付!C97="","",CONCATENATE(JAAF登録データ貼付!C97,"　",JAAF登録データ貼付!D97))</f>
        <v/>
      </c>
      <c r="D97" s="7" t="str">
        <f t="shared" si="4"/>
        <v/>
      </c>
      <c r="E97" s="7" t="str">
        <f t="shared" si="5"/>
        <v/>
      </c>
      <c r="F97" s="4" t="str">
        <f t="shared" si="6"/>
        <v/>
      </c>
      <c r="G97" s="4" t="str">
        <f t="shared" si="7"/>
        <v/>
      </c>
      <c r="H97" s="100" t="str">
        <f>IF(JAAF登録データ貼付!S97="","",JAAF登録データ貼付!S97)</f>
        <v/>
      </c>
      <c r="I97" s="5" t="str">
        <f>IF(JAAF登録データ貼付!B97="","",JAAF登録データ貼付!B97)</f>
        <v/>
      </c>
      <c r="K97" t="str">
        <f>IF(JAAF登録データ貼付!F97="","",CONCATENATE(JAAF登録データ貼付!F97,"　",JAAF登録データ貼付!G97))</f>
        <v/>
      </c>
      <c r="L97" t="str">
        <f>IF(JAAF登録データ貼付!H97="","",CONCATENATE(JAAF登録データ貼付!H97,"　",JAAF登録データ貼付!I97))</f>
        <v/>
      </c>
      <c r="M97" t="str">
        <f>IF(JAAF登録データ貼付!V97="","",RIGHT(JAAF登録データ貼付!V97,1))</f>
        <v/>
      </c>
      <c r="N97" t="str">
        <f>IF(JAAF登録データ貼付!K97="","",LEFT(JAAF登録データ貼付!K97,1))</f>
        <v/>
      </c>
    </row>
    <row r="98" spans="1:14" ht="17.25" customHeight="1" x14ac:dyDescent="0.45">
      <c r="A98" s="5">
        <v>97</v>
      </c>
      <c r="B98" s="4" t="str">
        <f>IF(JAAF登録データ貼付!E98="","",JAAF登録データ貼付!E98)</f>
        <v/>
      </c>
      <c r="C98" s="6" t="str">
        <f>IF(JAAF登録データ貼付!C98="","",CONCATENATE(JAAF登録データ貼付!C98,"　",JAAF登録データ貼付!D98))</f>
        <v/>
      </c>
      <c r="D98" s="7" t="str">
        <f t="shared" si="4"/>
        <v/>
      </c>
      <c r="E98" s="7" t="str">
        <f t="shared" si="5"/>
        <v/>
      </c>
      <c r="F98" s="4" t="str">
        <f t="shared" si="6"/>
        <v/>
      </c>
      <c r="G98" s="4" t="str">
        <f t="shared" si="7"/>
        <v/>
      </c>
      <c r="H98" s="100" t="str">
        <f>IF(JAAF登録データ貼付!S98="","",JAAF登録データ貼付!S98)</f>
        <v/>
      </c>
      <c r="I98" s="5" t="str">
        <f>IF(JAAF登録データ貼付!B98="","",JAAF登録データ貼付!B98)</f>
        <v/>
      </c>
      <c r="K98" t="str">
        <f>IF(JAAF登録データ貼付!F98="","",CONCATENATE(JAAF登録データ貼付!F98,"　",JAAF登録データ貼付!G98))</f>
        <v/>
      </c>
      <c r="L98" t="str">
        <f>IF(JAAF登録データ貼付!H98="","",CONCATENATE(JAAF登録データ貼付!H98,"　",JAAF登録データ貼付!I98))</f>
        <v/>
      </c>
      <c r="M98" t="str">
        <f>IF(JAAF登録データ貼付!V98="","",RIGHT(JAAF登録データ貼付!V98,1))</f>
        <v/>
      </c>
      <c r="N98" t="str">
        <f>IF(JAAF登録データ貼付!K98="","",LEFT(JAAF登録データ貼付!K98,1))</f>
        <v/>
      </c>
    </row>
    <row r="99" spans="1:14" ht="17.25" customHeight="1" x14ac:dyDescent="0.45">
      <c r="A99" s="5">
        <v>98</v>
      </c>
      <c r="B99" s="4" t="str">
        <f>IF(JAAF登録データ貼付!E99="","",JAAF登録データ貼付!E99)</f>
        <v/>
      </c>
      <c r="C99" s="6" t="str">
        <f>IF(JAAF登録データ貼付!C99="","",CONCATENATE(JAAF登録データ貼付!C99,"　",JAAF登録データ貼付!D99))</f>
        <v/>
      </c>
      <c r="D99" s="7" t="str">
        <f t="shared" si="4"/>
        <v/>
      </c>
      <c r="E99" s="7" t="str">
        <f t="shared" si="5"/>
        <v/>
      </c>
      <c r="F99" s="4" t="str">
        <f t="shared" si="6"/>
        <v/>
      </c>
      <c r="G99" s="4" t="str">
        <f t="shared" si="7"/>
        <v/>
      </c>
      <c r="H99" s="100" t="str">
        <f>IF(JAAF登録データ貼付!S99="","",JAAF登録データ貼付!S99)</f>
        <v/>
      </c>
      <c r="I99" s="5" t="str">
        <f>IF(JAAF登録データ貼付!B99="","",JAAF登録データ貼付!B99)</f>
        <v/>
      </c>
      <c r="K99" t="str">
        <f>IF(JAAF登録データ貼付!F99="","",CONCATENATE(JAAF登録データ貼付!F99,"　",JAAF登録データ貼付!G99))</f>
        <v/>
      </c>
      <c r="L99" t="str">
        <f>IF(JAAF登録データ貼付!H99="","",CONCATENATE(JAAF登録データ貼付!H99,"　",JAAF登録データ貼付!I99))</f>
        <v/>
      </c>
      <c r="M99" t="str">
        <f>IF(JAAF登録データ貼付!V99="","",RIGHT(JAAF登録データ貼付!V99,1))</f>
        <v/>
      </c>
      <c r="N99" t="str">
        <f>IF(JAAF登録データ貼付!K99="","",LEFT(JAAF登録データ貼付!K99,1))</f>
        <v/>
      </c>
    </row>
    <row r="100" spans="1:14" ht="17.25" customHeight="1" x14ac:dyDescent="0.45">
      <c r="A100" s="5">
        <v>99</v>
      </c>
      <c r="B100" s="4" t="str">
        <f>IF(JAAF登録データ貼付!E100="","",JAAF登録データ貼付!E100)</f>
        <v/>
      </c>
      <c r="C100" s="6" t="str">
        <f>IF(JAAF登録データ貼付!C100="","",CONCATENATE(JAAF登録データ貼付!C100,"　",JAAF登録データ貼付!D100))</f>
        <v/>
      </c>
      <c r="D100" s="7" t="str">
        <f t="shared" si="4"/>
        <v/>
      </c>
      <c r="E100" s="7" t="str">
        <f t="shared" si="5"/>
        <v/>
      </c>
      <c r="F100" s="4" t="str">
        <f t="shared" si="6"/>
        <v/>
      </c>
      <c r="G100" s="4" t="str">
        <f t="shared" si="7"/>
        <v/>
      </c>
      <c r="H100" s="100" t="str">
        <f>IF(JAAF登録データ貼付!S100="","",JAAF登録データ貼付!S100)</f>
        <v/>
      </c>
      <c r="I100" s="5" t="str">
        <f>IF(JAAF登録データ貼付!B100="","",JAAF登録データ貼付!B100)</f>
        <v/>
      </c>
      <c r="K100" t="str">
        <f>IF(JAAF登録データ貼付!F100="","",CONCATENATE(JAAF登録データ貼付!F100,"　",JAAF登録データ貼付!G100))</f>
        <v/>
      </c>
      <c r="L100" t="str">
        <f>IF(JAAF登録データ貼付!H100="","",CONCATENATE(JAAF登録データ貼付!H100,"　",JAAF登録データ貼付!I100))</f>
        <v/>
      </c>
      <c r="M100" t="str">
        <f>IF(JAAF登録データ貼付!V100="","",RIGHT(JAAF登録データ貼付!V100,1))</f>
        <v/>
      </c>
      <c r="N100" t="str">
        <f>IF(JAAF登録データ貼付!K100="","",LEFT(JAAF登録データ貼付!K100,1))</f>
        <v/>
      </c>
    </row>
    <row r="101" spans="1:14" ht="17.25" customHeight="1" x14ac:dyDescent="0.45">
      <c r="A101" s="5">
        <v>100</v>
      </c>
      <c r="B101" s="4" t="str">
        <f>IF(JAAF登録データ貼付!E101="","",JAAF登録データ貼付!E101)</f>
        <v/>
      </c>
      <c r="C101" s="6" t="str">
        <f>IF(JAAF登録データ貼付!C101="","",CONCATENATE(JAAF登録データ貼付!C101,"　",JAAF登録データ貼付!D101))</f>
        <v/>
      </c>
      <c r="D101" s="7" t="str">
        <f t="shared" si="4"/>
        <v/>
      </c>
      <c r="E101" s="7" t="str">
        <f t="shared" si="5"/>
        <v/>
      </c>
      <c r="F101" s="4" t="str">
        <f t="shared" si="6"/>
        <v/>
      </c>
      <c r="G101" s="4" t="str">
        <f t="shared" si="7"/>
        <v/>
      </c>
      <c r="H101" s="100" t="str">
        <f>IF(JAAF登録データ貼付!S101="","",JAAF登録データ貼付!S101)</f>
        <v/>
      </c>
      <c r="I101" s="5" t="str">
        <f>IF(JAAF登録データ貼付!B101="","",JAAF登録データ貼付!B101)</f>
        <v/>
      </c>
      <c r="K101" t="str">
        <f>IF(JAAF登録データ貼付!F101="","",CONCATENATE(JAAF登録データ貼付!F101,"　",JAAF登録データ貼付!G101))</f>
        <v/>
      </c>
      <c r="L101" t="str">
        <f>IF(JAAF登録データ貼付!H101="","",CONCATENATE(JAAF登録データ貼付!H101,"　",JAAF登録データ貼付!I101))</f>
        <v/>
      </c>
      <c r="M101" t="str">
        <f>IF(JAAF登録データ貼付!V101="","",RIGHT(JAAF登録データ貼付!V101,1))</f>
        <v/>
      </c>
      <c r="N101" t="str">
        <f>IF(JAAF登録データ貼付!K101="","",LEFT(JAAF登録データ貼付!K101,1))</f>
        <v/>
      </c>
    </row>
  </sheetData>
  <sheetProtection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2" manualBreakCount="2">
    <brk id="41" min="1" max="8" man="1"/>
    <brk id="80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W23"/>
  <sheetViews>
    <sheetView showGridLines="0" zoomScale="90" zoomScaleNormal="9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E10" sqref="E10"/>
    </sheetView>
  </sheetViews>
  <sheetFormatPr defaultRowHeight="18" x14ac:dyDescent="0.45"/>
  <cols>
    <col min="1" max="1" width="3.5" customWidth="1"/>
    <col min="2" max="2" width="6" customWidth="1"/>
    <col min="3" max="3" width="12.19921875" customWidth="1"/>
    <col min="4" max="4" width="16" customWidth="1"/>
    <col min="5" max="6" width="13.59765625" customWidth="1"/>
    <col min="7" max="7" width="10.09765625" customWidth="1"/>
    <col min="8" max="9" width="3.5" customWidth="1"/>
    <col min="10" max="10" width="10.09765625" customWidth="1"/>
    <col min="11" max="13" width="10.5" customWidth="1"/>
    <col min="15" max="17" width="10.09765625" customWidth="1"/>
    <col min="19" max="19" width="0" hidden="1" customWidth="1"/>
    <col min="20" max="20" width="14.5" hidden="1" customWidth="1"/>
    <col min="21" max="23" width="0" hidden="1" customWidth="1"/>
  </cols>
  <sheetData>
    <row r="1" spans="1:23" ht="32.4" x14ac:dyDescent="0.45">
      <c r="A1" s="17" t="s">
        <v>963</v>
      </c>
      <c r="O1" s="115" t="s">
        <v>42</v>
      </c>
      <c r="P1" s="115"/>
      <c r="Q1" s="115"/>
    </row>
    <row r="2" spans="1:23" ht="6" customHeight="1" x14ac:dyDescent="0.45"/>
    <row r="3" spans="1:23" ht="26.25" customHeight="1" x14ac:dyDescent="0.45">
      <c r="A3" s="116" t="s">
        <v>876</v>
      </c>
      <c r="B3" s="117"/>
      <c r="C3" s="125" t="s">
        <v>962</v>
      </c>
      <c r="D3" s="127"/>
      <c r="E3" s="99" t="s">
        <v>960</v>
      </c>
      <c r="F3" s="173"/>
      <c r="G3" s="174"/>
      <c r="H3" s="174"/>
      <c r="I3" s="175"/>
      <c r="J3" s="124" t="s">
        <v>38</v>
      </c>
      <c r="K3" s="125"/>
      <c r="L3" s="126"/>
      <c r="M3" s="127"/>
      <c r="N3" s="130" t="s">
        <v>39</v>
      </c>
      <c r="O3" s="131"/>
      <c r="P3" s="168"/>
      <c r="Q3" s="169"/>
    </row>
    <row r="4" spans="1:23" ht="26.25" customHeight="1" x14ac:dyDescent="0.45">
      <c r="A4" s="118"/>
      <c r="B4" s="119"/>
      <c r="C4" s="128"/>
      <c r="D4" s="129"/>
      <c r="E4" s="98" t="s">
        <v>961</v>
      </c>
      <c r="F4" s="170"/>
      <c r="G4" s="171"/>
      <c r="H4" s="171"/>
      <c r="I4" s="172"/>
      <c r="J4" s="118"/>
      <c r="K4" s="128"/>
      <c r="L4" s="128"/>
      <c r="M4" s="129"/>
      <c r="N4" s="134" t="s">
        <v>40</v>
      </c>
      <c r="O4" s="135"/>
      <c r="P4" s="166"/>
      <c r="Q4" s="167"/>
    </row>
    <row r="5" spans="1:23" x14ac:dyDescent="0.45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45"/>
    <row r="7" spans="1:23" ht="21" customHeight="1" x14ac:dyDescent="0.45">
      <c r="A7" s="147" t="s">
        <v>23</v>
      </c>
      <c r="B7" s="149" t="s">
        <v>955</v>
      </c>
      <c r="C7" s="151" t="s">
        <v>24</v>
      </c>
      <c r="D7" s="131" t="s">
        <v>25</v>
      </c>
      <c r="E7" s="131" t="s">
        <v>26</v>
      </c>
      <c r="F7" s="131" t="s">
        <v>27</v>
      </c>
      <c r="G7" s="131" t="s">
        <v>28</v>
      </c>
      <c r="H7" s="153" t="s">
        <v>29</v>
      </c>
      <c r="I7" s="153" t="s">
        <v>30</v>
      </c>
      <c r="J7" s="158" t="s">
        <v>31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45">
      <c r="A8" s="148"/>
      <c r="B8" s="150"/>
      <c r="C8" s="152"/>
      <c r="D8" s="135"/>
      <c r="E8" s="135"/>
      <c r="F8" s="135"/>
      <c r="G8" s="135"/>
      <c r="H8" s="154"/>
      <c r="I8" s="154"/>
      <c r="J8" s="159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912</v>
      </c>
      <c r="U8" t="s">
        <v>916</v>
      </c>
      <c r="W8" t="s">
        <v>917</v>
      </c>
    </row>
    <row r="9" spans="1:23" ht="30" customHeight="1" x14ac:dyDescent="0.45">
      <c r="A9" s="83">
        <v>1</v>
      </c>
      <c r="B9" s="80"/>
      <c r="C9" s="86" t="str">
        <f>IF($B9="","",VLOOKUP($B9,入力用部員名簿!$B$2:$I$101,8,FALSE))</f>
        <v/>
      </c>
      <c r="D9" s="48" t="str">
        <f>IF($B9="","",VLOOKUP($B9,入力用部員名簿!$B$2:$I$101,2,FALSE))</f>
        <v/>
      </c>
      <c r="E9" s="48" t="str">
        <f>IF($B9="","",ASC(S9))</f>
        <v/>
      </c>
      <c r="F9" s="48" t="str">
        <f>IF($B9="","",VLOOKUP($B9,入力用部員名簿!$B$2:$I$101,4,FALSE))</f>
        <v/>
      </c>
      <c r="G9" s="48" t="str">
        <f>IF(B9="","",$F$3)</f>
        <v/>
      </c>
      <c r="H9" s="48" t="str">
        <f>IF($B9="","",VLOOKUP($B9,入力用部員名簿!$B$2:$I$101,5,FALSE))</f>
        <v/>
      </c>
      <c r="I9" s="48" t="str">
        <f>IF($B9="","",VLOOKUP($B9,入力用部員名簿!$B$2:$I$101,6,FALSE))</f>
        <v/>
      </c>
      <c r="J9" s="101" t="str">
        <f>IF($B9="","",VLOOKUP($B9,入力用部員名簿!$B$2:$I$101,7,FALSE))</f>
        <v/>
      </c>
      <c r="K9" s="54"/>
      <c r="L9" s="55"/>
      <c r="M9" s="55"/>
      <c r="N9" s="56"/>
      <c r="O9" s="57"/>
      <c r="P9" s="55"/>
      <c r="Q9" s="56"/>
      <c r="S9" t="str">
        <f>IF($B9="","",VLOOKUP($B9,入力用部員名簿!$B$2:$I$101,3,FALSE))</f>
        <v/>
      </c>
      <c r="T9" t="str">
        <f>IF(K9="","",VLOOKUP(K9,リスト!$F$3:$G$9,2,FALSE))</f>
        <v/>
      </c>
      <c r="U9" t="str">
        <f>IF(O9="","",7)</f>
        <v/>
      </c>
      <c r="W9" t="str">
        <f>IF(B9="","",VLOOKUP($F$3,学校一覧!$C$4:$F$117,4,FALSE))</f>
        <v/>
      </c>
    </row>
    <row r="10" spans="1:23" ht="30" customHeight="1" x14ac:dyDescent="0.45">
      <c r="A10" s="84">
        <v>2</v>
      </c>
      <c r="B10" s="81"/>
      <c r="C10" s="87" t="str">
        <f>IF($B10="","",VLOOKUP($B10,入力用部員名簿!$B$2:$I$101,8,FALSE))</f>
        <v/>
      </c>
      <c r="D10" s="50" t="str">
        <f>IF($B10="","",VLOOKUP($B10,入力用部員名簿!$B$2:$I$101,2,FALSE))</f>
        <v/>
      </c>
      <c r="E10" s="50" t="str">
        <f t="shared" ref="E10:E18" si="0">IF($B10="","",ASC(S10))</f>
        <v/>
      </c>
      <c r="F10" s="50" t="str">
        <f>IF($B10="","",VLOOKUP($B10,入力用部員名簿!$B$2:$I$101,4,FALSE))</f>
        <v/>
      </c>
      <c r="G10" s="50" t="str">
        <f t="shared" ref="G10:G18" si="1">IF(B10="","",$F$3)</f>
        <v/>
      </c>
      <c r="H10" s="50" t="str">
        <f>IF($B10="","",VLOOKUP($B10,入力用部員名簿!$B$2:$I$101,5,FALSE))</f>
        <v/>
      </c>
      <c r="I10" s="50" t="str">
        <f>IF($B10="","",VLOOKUP($B10,入力用部員名簿!$B$2:$I$101,6,FALSE))</f>
        <v/>
      </c>
      <c r="J10" s="102" t="str">
        <f>IF($B10="","",VLOOKUP($B10,入力用部員名簿!$B$2:$I$101,7,FALSE))</f>
        <v/>
      </c>
      <c r="K10" s="58"/>
      <c r="L10" s="59"/>
      <c r="M10" s="59"/>
      <c r="N10" s="60"/>
      <c r="O10" s="61"/>
      <c r="P10" s="59"/>
      <c r="Q10" s="60"/>
      <c r="S10" t="str">
        <f>IF($B10="","",VLOOKUP($B10,入力用部員名簿!$B$2:$I$101,3,FALSE))</f>
        <v/>
      </c>
      <c r="T10" t="str">
        <f>IF(K10="","",VLOOKUP(K10,リスト!$F$3:$G$9,2,FALSE))</f>
        <v/>
      </c>
      <c r="U10" t="str">
        <f t="shared" ref="U10:U23" si="2">IF(O10="","",7)</f>
        <v/>
      </c>
      <c r="W10" t="str">
        <f>IF(B10="","",VLOOKUP($F$3,学校一覧!$C$4:$F$117,4,FALSE))</f>
        <v/>
      </c>
    </row>
    <row r="11" spans="1:23" ht="30" customHeight="1" x14ac:dyDescent="0.45">
      <c r="A11" s="84">
        <v>3</v>
      </c>
      <c r="B11" s="81"/>
      <c r="C11" s="87" t="str">
        <f>IF($B11="","",VLOOKUP($B11,入力用部員名簿!$B$2:$I$101,8,FALSE))</f>
        <v/>
      </c>
      <c r="D11" s="50" t="str">
        <f>IF($B11="","",VLOOKUP($B11,入力用部員名簿!$B$2:$I$101,2,FALSE))</f>
        <v/>
      </c>
      <c r="E11" s="50" t="str">
        <f t="shared" si="0"/>
        <v/>
      </c>
      <c r="F11" s="50" t="str">
        <f>IF($B11="","",VLOOKUP($B11,入力用部員名簿!$B$2:$I$101,4,FALSE))</f>
        <v/>
      </c>
      <c r="G11" s="50" t="str">
        <f t="shared" si="1"/>
        <v/>
      </c>
      <c r="H11" s="50" t="str">
        <f>IF($B11="","",VLOOKUP($B11,入力用部員名簿!$B$2:$I$101,5,FALSE))</f>
        <v/>
      </c>
      <c r="I11" s="50" t="str">
        <f>IF($B11="","",VLOOKUP($B11,入力用部員名簿!$B$2:$I$101,6,FALSE))</f>
        <v/>
      </c>
      <c r="J11" s="102" t="str">
        <f>IF($B11="","",VLOOKUP($B11,入力用部員名簿!$B$2:$I$101,7,FALSE))</f>
        <v/>
      </c>
      <c r="K11" s="58"/>
      <c r="L11" s="59"/>
      <c r="M11" s="59"/>
      <c r="N11" s="60"/>
      <c r="O11" s="61"/>
      <c r="P11" s="59"/>
      <c r="Q11" s="60"/>
      <c r="S11" t="str">
        <f>IF($B11="","",VLOOKUP($B11,入力用部員名簿!$B$2:$I$101,3,FALSE))</f>
        <v/>
      </c>
      <c r="T11" t="str">
        <f>IF(K11="","",VLOOKUP(K11,リスト!$F$3:$G$9,2,FALSE))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45">
      <c r="A12" s="84">
        <v>4</v>
      </c>
      <c r="B12" s="81"/>
      <c r="C12" s="87" t="str">
        <f>IF($B12="","",VLOOKUP($B12,入力用部員名簿!$B$2:$I$101,8,FALSE))</f>
        <v/>
      </c>
      <c r="D12" s="50" t="str">
        <f>IF($B12="","",VLOOKUP($B12,入力用部員名簿!$B$2:$I$101,2,FALSE))</f>
        <v/>
      </c>
      <c r="E12" s="50" t="str">
        <f t="shared" si="0"/>
        <v/>
      </c>
      <c r="F12" s="50" t="str">
        <f>IF($B12="","",VLOOKUP($B12,入力用部員名簿!$B$2:$I$101,4,FALSE))</f>
        <v/>
      </c>
      <c r="G12" s="50" t="str">
        <f t="shared" si="1"/>
        <v/>
      </c>
      <c r="H12" s="50" t="str">
        <f>IF($B12="","",VLOOKUP($B12,入力用部員名簿!$B$2:$I$101,5,FALSE))</f>
        <v/>
      </c>
      <c r="I12" s="50" t="str">
        <f>IF($B12="","",VLOOKUP($B12,入力用部員名簿!$B$2:$I$101,6,FALSE))</f>
        <v/>
      </c>
      <c r="J12" s="102" t="str">
        <f>IF($B12="","",VLOOKUP($B12,入力用部員名簿!$B$2:$I$101,7,FALSE))</f>
        <v/>
      </c>
      <c r="K12" s="58"/>
      <c r="L12" s="59"/>
      <c r="M12" s="59"/>
      <c r="N12" s="60"/>
      <c r="O12" s="61"/>
      <c r="P12" s="59"/>
      <c r="Q12" s="60"/>
      <c r="S12" t="str">
        <f>IF($B12="","",VLOOKUP($B12,入力用部員名簿!$B$2:$I$101,3,FALSE))</f>
        <v/>
      </c>
      <c r="T12" t="str">
        <f>IF(K12="","",VLOOKUP(K12,リスト!$F$3:$G$9,2,FALSE))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45">
      <c r="A13" s="84">
        <v>5</v>
      </c>
      <c r="B13" s="81"/>
      <c r="C13" s="87" t="str">
        <f>IF($B13="","",VLOOKUP($B13,入力用部員名簿!$B$2:$I$101,8,FALSE))</f>
        <v/>
      </c>
      <c r="D13" s="50" t="str">
        <f>IF($B13="","",VLOOKUP($B13,入力用部員名簿!$B$2:$I$101,2,FALSE))</f>
        <v/>
      </c>
      <c r="E13" s="50" t="str">
        <f t="shared" si="0"/>
        <v/>
      </c>
      <c r="F13" s="50" t="str">
        <f>IF($B13="","",VLOOKUP($B13,入力用部員名簿!$B$2:$I$101,4,FALSE))</f>
        <v/>
      </c>
      <c r="G13" s="50" t="str">
        <f t="shared" si="1"/>
        <v/>
      </c>
      <c r="H13" s="50" t="str">
        <f>IF($B13="","",VLOOKUP($B13,入力用部員名簿!$B$2:$I$101,5,FALSE))</f>
        <v/>
      </c>
      <c r="I13" s="50" t="str">
        <f>IF($B13="","",VLOOKUP($B13,入力用部員名簿!$B$2:$I$101,6,FALSE))</f>
        <v/>
      </c>
      <c r="J13" s="102" t="str">
        <f>IF($B13="","",VLOOKUP($B13,入力用部員名簿!$B$2:$I$101,7,FALSE))</f>
        <v/>
      </c>
      <c r="K13" s="58"/>
      <c r="L13" s="59"/>
      <c r="M13" s="59"/>
      <c r="N13" s="60"/>
      <c r="O13" s="61"/>
      <c r="P13" s="59"/>
      <c r="Q13" s="60"/>
      <c r="S13" t="str">
        <f>IF($B13="","",VLOOKUP($B13,入力用部員名簿!$B$2:$I$101,3,FALSE))</f>
        <v/>
      </c>
      <c r="T13" t="str">
        <f>IF(K13="","",VLOOKUP(K13,リスト!$F$3:$G$9,2,FALSE))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45">
      <c r="A14" s="84">
        <v>6</v>
      </c>
      <c r="B14" s="81"/>
      <c r="C14" s="87" t="str">
        <f>IF($B14="","",VLOOKUP($B14,入力用部員名簿!$B$2:$I$101,8,FALSE))</f>
        <v/>
      </c>
      <c r="D14" s="50" t="str">
        <f>IF($B14="","",VLOOKUP($B14,入力用部員名簿!$B$2:$I$101,2,FALSE))</f>
        <v/>
      </c>
      <c r="E14" s="50" t="str">
        <f t="shared" si="0"/>
        <v/>
      </c>
      <c r="F14" s="50" t="str">
        <f>IF($B14="","",VLOOKUP($B14,入力用部員名簿!$B$2:$I$101,4,FALSE))</f>
        <v/>
      </c>
      <c r="G14" s="50" t="str">
        <f t="shared" si="1"/>
        <v/>
      </c>
      <c r="H14" s="50" t="str">
        <f>IF($B14="","",VLOOKUP($B14,入力用部員名簿!$B$2:$I$101,5,FALSE))</f>
        <v/>
      </c>
      <c r="I14" s="50" t="str">
        <f>IF($B14="","",VLOOKUP($B14,入力用部員名簿!$B$2:$I$101,6,FALSE))</f>
        <v/>
      </c>
      <c r="J14" s="102" t="str">
        <f>IF($B14="","",VLOOKUP($B14,入力用部員名簿!$B$2:$I$101,7,FALSE))</f>
        <v/>
      </c>
      <c r="K14" s="58"/>
      <c r="L14" s="59"/>
      <c r="M14" s="59"/>
      <c r="N14" s="60"/>
      <c r="O14" s="61"/>
      <c r="P14" s="59"/>
      <c r="Q14" s="60"/>
      <c r="S14" t="str">
        <f>IF($B14="","",VLOOKUP($B14,入力用部員名簿!$B$2:$I$101,3,FALSE))</f>
        <v/>
      </c>
      <c r="T14" t="str">
        <f>IF(K14="","",VLOOKUP(K14,リスト!$F$3:$G$9,2,FALSE))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45">
      <c r="A15" s="84">
        <v>7</v>
      </c>
      <c r="B15" s="81"/>
      <c r="C15" s="87" t="str">
        <f>IF($B15="","",VLOOKUP($B15,入力用部員名簿!$B$2:$I$101,8,FALSE))</f>
        <v/>
      </c>
      <c r="D15" s="50" t="str">
        <f>IF($B15="","",VLOOKUP($B15,入力用部員名簿!$B$2:$I$101,2,FALSE))</f>
        <v/>
      </c>
      <c r="E15" s="50" t="str">
        <f t="shared" si="0"/>
        <v/>
      </c>
      <c r="F15" s="50" t="str">
        <f>IF($B15="","",VLOOKUP($B15,入力用部員名簿!$B$2:$I$101,4,FALSE))</f>
        <v/>
      </c>
      <c r="G15" s="50" t="str">
        <f t="shared" si="1"/>
        <v/>
      </c>
      <c r="H15" s="50" t="str">
        <f>IF($B15="","",VLOOKUP($B15,入力用部員名簿!$B$2:$I$101,5,FALSE))</f>
        <v/>
      </c>
      <c r="I15" s="50" t="str">
        <f>IF($B15="","",VLOOKUP($B15,入力用部員名簿!$B$2:$I$101,6,FALSE))</f>
        <v/>
      </c>
      <c r="J15" s="102" t="str">
        <f>IF($B15="","",VLOOKUP($B15,入力用部員名簿!$B$2:$I$101,7,FALSE))</f>
        <v/>
      </c>
      <c r="K15" s="58"/>
      <c r="L15" s="59"/>
      <c r="M15" s="59"/>
      <c r="N15" s="60"/>
      <c r="O15" s="61"/>
      <c r="P15" s="59"/>
      <c r="Q15" s="60"/>
      <c r="S15" t="str">
        <f>IF($B15="","",VLOOKUP($B15,入力用部員名簿!$B$2:$I$101,3,FALSE))</f>
        <v/>
      </c>
      <c r="T15" t="str">
        <f>IF(K15="","",VLOOKUP(K15,リスト!$F$3:$G$9,2,FALSE))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45">
      <c r="A16" s="84">
        <v>8</v>
      </c>
      <c r="B16" s="81"/>
      <c r="C16" s="87" t="str">
        <f>IF($B16="","",VLOOKUP($B16,入力用部員名簿!$B$2:$I$101,8,FALSE))</f>
        <v/>
      </c>
      <c r="D16" s="50" t="str">
        <f>IF($B16="","",VLOOKUP($B16,入力用部員名簿!$B$2:$I$101,2,FALSE))</f>
        <v/>
      </c>
      <c r="E16" s="50" t="str">
        <f t="shared" si="0"/>
        <v/>
      </c>
      <c r="F16" s="50" t="str">
        <f>IF($B16="","",VLOOKUP($B16,入力用部員名簿!$B$2:$I$101,4,FALSE))</f>
        <v/>
      </c>
      <c r="G16" s="50" t="str">
        <f t="shared" si="1"/>
        <v/>
      </c>
      <c r="H16" s="50" t="str">
        <f>IF($B16="","",VLOOKUP($B16,入力用部員名簿!$B$2:$I$101,5,FALSE))</f>
        <v/>
      </c>
      <c r="I16" s="50" t="str">
        <f>IF($B16="","",VLOOKUP($B16,入力用部員名簿!$B$2:$I$101,6,FALSE))</f>
        <v/>
      </c>
      <c r="J16" s="102" t="str">
        <f>IF($B16="","",VLOOKUP($B16,入力用部員名簿!$B$2:$I$101,7,FALSE))</f>
        <v/>
      </c>
      <c r="K16" s="58"/>
      <c r="L16" s="59"/>
      <c r="M16" s="59"/>
      <c r="N16" s="60"/>
      <c r="O16" s="61"/>
      <c r="P16" s="59"/>
      <c r="Q16" s="60"/>
      <c r="S16" t="str">
        <f>IF($B16="","",VLOOKUP($B16,入力用部員名簿!$B$2:$I$101,3,FALSE))</f>
        <v/>
      </c>
      <c r="T16" t="str">
        <f>IF(K16="","",VLOOKUP(K16,リスト!$F$3:$G$9,2,FALSE))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45">
      <c r="A17" s="84">
        <v>9</v>
      </c>
      <c r="B17" s="81"/>
      <c r="C17" s="87" t="str">
        <f>IF($B17="","",VLOOKUP($B17,入力用部員名簿!$B$2:$I$101,8,FALSE))</f>
        <v/>
      </c>
      <c r="D17" s="50" t="str">
        <f>IF($B17="","",VLOOKUP($B17,入力用部員名簿!$B$2:$I$101,2,FALSE))</f>
        <v/>
      </c>
      <c r="E17" s="50" t="str">
        <f t="shared" si="0"/>
        <v/>
      </c>
      <c r="F17" s="50" t="str">
        <f>IF($B17="","",VLOOKUP($B17,入力用部員名簿!$B$2:$I$101,4,FALSE))</f>
        <v/>
      </c>
      <c r="G17" s="50" t="str">
        <f t="shared" si="1"/>
        <v/>
      </c>
      <c r="H17" s="50" t="str">
        <f>IF($B17="","",VLOOKUP($B17,入力用部員名簿!$B$2:$I$101,5,FALSE))</f>
        <v/>
      </c>
      <c r="I17" s="50" t="str">
        <f>IF($B17="","",VLOOKUP($B17,入力用部員名簿!$B$2:$I$101,6,FALSE))</f>
        <v/>
      </c>
      <c r="J17" s="102" t="str">
        <f>IF($B17="","",VLOOKUP($B17,入力用部員名簿!$B$2:$I$101,7,FALSE))</f>
        <v/>
      </c>
      <c r="K17" s="58"/>
      <c r="L17" s="59"/>
      <c r="M17" s="59"/>
      <c r="N17" s="60"/>
      <c r="O17" s="61"/>
      <c r="P17" s="59"/>
      <c r="Q17" s="60"/>
      <c r="S17" t="str">
        <f>IF($B17="","",VLOOKUP($B17,入力用部員名簿!$B$2:$I$101,3,FALSE))</f>
        <v/>
      </c>
      <c r="T17" t="str">
        <f>IF(K17="","",VLOOKUP(K17,リスト!$F$3:$G$9,2,FALSE))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45">
      <c r="A18" s="84">
        <v>10</v>
      </c>
      <c r="B18" s="81"/>
      <c r="C18" s="87" t="str">
        <f>IF($B18="","",VLOOKUP($B18,入力用部員名簿!$B$2:$I$101,8,FALSE))</f>
        <v/>
      </c>
      <c r="D18" s="50" t="str">
        <f>IF($B18="","",VLOOKUP($B18,入力用部員名簿!$B$2:$I$101,2,FALSE))</f>
        <v/>
      </c>
      <c r="E18" s="50" t="str">
        <f t="shared" si="0"/>
        <v/>
      </c>
      <c r="F18" s="50" t="str">
        <f>IF($B18="","",VLOOKUP($B18,入力用部員名簿!$B$2:$I$101,4,FALSE))</f>
        <v/>
      </c>
      <c r="G18" s="50" t="str">
        <f t="shared" si="1"/>
        <v/>
      </c>
      <c r="H18" s="50" t="str">
        <f>IF($B18="","",VLOOKUP($B18,入力用部員名簿!$B$2:$I$101,5,FALSE))</f>
        <v/>
      </c>
      <c r="I18" s="50" t="str">
        <f>IF($B18="","",VLOOKUP($B18,入力用部員名簿!$B$2:$I$101,6,FALSE))</f>
        <v/>
      </c>
      <c r="J18" s="102" t="str">
        <f>IF($B18="","",VLOOKUP($B18,入力用部員名簿!$B$2:$I$101,7,FALSE))</f>
        <v/>
      </c>
      <c r="K18" s="58"/>
      <c r="L18" s="59"/>
      <c r="M18" s="59"/>
      <c r="N18" s="60"/>
      <c r="O18" s="61"/>
      <c r="P18" s="59"/>
      <c r="Q18" s="60"/>
      <c r="S18" t="str">
        <f>IF($B18="","",VLOOKUP($B18,入力用部員名簿!$B$2:$I$101,3,FALSE))</f>
        <v/>
      </c>
      <c r="T18" t="str">
        <f>IF(K18="","",VLOOKUP(K18,リスト!$F$3:$G$9,2,FALSE))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45">
      <c r="A19" s="84">
        <v>11</v>
      </c>
      <c r="B19" s="81"/>
      <c r="C19" s="87" t="str">
        <f>IF($B19="","",VLOOKUP($B19,入力用部員名簿!$B$2:$I$101,8,FALSE))</f>
        <v/>
      </c>
      <c r="D19" s="50" t="str">
        <f>IF($B19="","",VLOOKUP($B19,入力用部員名簿!$B$2:$I$101,2,FALSE))</f>
        <v/>
      </c>
      <c r="E19" s="50" t="str">
        <f t="shared" ref="E19:E23" si="3">IF($B19="","",ASC(S19))</f>
        <v/>
      </c>
      <c r="F19" s="50" t="str">
        <f>IF($B19="","",VLOOKUP($B19,入力用部員名簿!$B$2:$I$101,4,FALSE))</f>
        <v/>
      </c>
      <c r="G19" s="50" t="str">
        <f t="shared" ref="G19:G23" si="4">IF(B19="","",$F$3)</f>
        <v/>
      </c>
      <c r="H19" s="50" t="str">
        <f>IF($B19="","",VLOOKUP($B19,入力用部員名簿!$B$2:$I$101,5,FALSE))</f>
        <v/>
      </c>
      <c r="I19" s="50" t="str">
        <f>IF($B19="","",VLOOKUP($B19,入力用部員名簿!$B$2:$I$101,6,FALSE))</f>
        <v/>
      </c>
      <c r="J19" s="102" t="str">
        <f>IF($B19="","",VLOOKUP($B19,入力用部員名簿!$B$2:$I$101,7,FALSE))</f>
        <v/>
      </c>
      <c r="K19" s="58"/>
      <c r="L19" s="59"/>
      <c r="M19" s="59"/>
      <c r="N19" s="60"/>
      <c r="O19" s="61"/>
      <c r="P19" s="59"/>
      <c r="Q19" s="60"/>
      <c r="S19" t="str">
        <f>IF($B19="","",VLOOKUP($B19,入力用部員名簿!$B$2:$I$101,3,FALSE))</f>
        <v/>
      </c>
      <c r="T19" t="str">
        <f>IF(K19="","",VLOOKUP(K19,リスト!$F$3:$G$9,2,FALSE))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45">
      <c r="A20" s="84">
        <v>12</v>
      </c>
      <c r="B20" s="81"/>
      <c r="C20" s="87" t="str">
        <f>IF($B20="","",VLOOKUP($B20,入力用部員名簿!$B$2:$I$101,8,FALSE))</f>
        <v/>
      </c>
      <c r="D20" s="50" t="str">
        <f>IF($B20="","",VLOOKUP($B20,入力用部員名簿!$B$2:$I$101,2,FALSE))</f>
        <v/>
      </c>
      <c r="E20" s="50" t="str">
        <f t="shared" si="3"/>
        <v/>
      </c>
      <c r="F20" s="50" t="str">
        <f>IF($B20="","",VLOOKUP($B20,入力用部員名簿!$B$2:$I$101,4,FALSE))</f>
        <v/>
      </c>
      <c r="G20" s="50" t="str">
        <f t="shared" si="4"/>
        <v/>
      </c>
      <c r="H20" s="50" t="str">
        <f>IF($B20="","",VLOOKUP($B20,入力用部員名簿!$B$2:$I$101,5,FALSE))</f>
        <v/>
      </c>
      <c r="I20" s="50" t="str">
        <f>IF($B20="","",VLOOKUP($B20,入力用部員名簿!$B$2:$I$101,6,FALSE))</f>
        <v/>
      </c>
      <c r="J20" s="102" t="str">
        <f>IF($B20="","",VLOOKUP($B20,入力用部員名簿!$B$2:$I$101,7,FALSE))</f>
        <v/>
      </c>
      <c r="K20" s="58"/>
      <c r="L20" s="59"/>
      <c r="M20" s="59"/>
      <c r="N20" s="60"/>
      <c r="O20" s="61"/>
      <c r="P20" s="59"/>
      <c r="Q20" s="60"/>
      <c r="S20" t="str">
        <f>IF($B20="","",VLOOKUP($B20,入力用部員名簿!$B$2:$I$101,3,FALSE))</f>
        <v/>
      </c>
      <c r="T20" t="str">
        <f>IF(K20="","",VLOOKUP(K20,リスト!$F$3:$G$9,2,FALSE))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45">
      <c r="A21" s="84">
        <v>13</v>
      </c>
      <c r="B21" s="81"/>
      <c r="C21" s="87" t="str">
        <f>IF($B21="","",VLOOKUP($B21,入力用部員名簿!$B$2:$I$101,8,FALSE))</f>
        <v/>
      </c>
      <c r="D21" s="50" t="str">
        <f>IF($B21="","",VLOOKUP($B21,入力用部員名簿!$B$2:$I$101,2,FALSE))</f>
        <v/>
      </c>
      <c r="E21" s="50" t="str">
        <f t="shared" si="3"/>
        <v/>
      </c>
      <c r="F21" s="50" t="str">
        <f>IF($B21="","",VLOOKUP($B21,入力用部員名簿!$B$2:$I$101,4,FALSE))</f>
        <v/>
      </c>
      <c r="G21" s="50" t="str">
        <f t="shared" si="4"/>
        <v/>
      </c>
      <c r="H21" s="50" t="str">
        <f>IF($B21="","",VLOOKUP($B21,入力用部員名簿!$B$2:$I$101,5,FALSE))</f>
        <v/>
      </c>
      <c r="I21" s="50" t="str">
        <f>IF($B21="","",VLOOKUP($B21,入力用部員名簿!$B$2:$I$101,6,FALSE))</f>
        <v/>
      </c>
      <c r="J21" s="102" t="str">
        <f>IF($B21="","",VLOOKUP($B21,入力用部員名簿!$B$2:$I$101,7,FALSE))</f>
        <v/>
      </c>
      <c r="K21" s="58"/>
      <c r="L21" s="59"/>
      <c r="M21" s="59"/>
      <c r="N21" s="60"/>
      <c r="O21" s="61"/>
      <c r="P21" s="59"/>
      <c r="Q21" s="60"/>
      <c r="S21" t="str">
        <f>IF($B21="","",VLOOKUP($B21,入力用部員名簿!$B$2:$I$101,3,FALSE))</f>
        <v/>
      </c>
      <c r="T21" t="str">
        <f>IF(K21="","",VLOOKUP(K21,リスト!$F$3:$G$9,2,FALSE))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45">
      <c r="A22" s="84">
        <v>14</v>
      </c>
      <c r="B22" s="81"/>
      <c r="C22" s="87" t="str">
        <f>IF($B22="","",VLOOKUP($B22,入力用部員名簿!$B$2:$I$101,8,FALSE))</f>
        <v/>
      </c>
      <c r="D22" s="50" t="str">
        <f>IF($B22="","",VLOOKUP($B22,入力用部員名簿!$B$2:$I$101,2,FALSE))</f>
        <v/>
      </c>
      <c r="E22" s="50" t="str">
        <f t="shared" si="3"/>
        <v/>
      </c>
      <c r="F22" s="50" t="str">
        <f>IF($B22="","",VLOOKUP($B22,入力用部員名簿!$B$2:$I$101,4,FALSE))</f>
        <v/>
      </c>
      <c r="G22" s="50" t="str">
        <f t="shared" si="4"/>
        <v/>
      </c>
      <c r="H22" s="50" t="str">
        <f>IF($B22="","",VLOOKUP($B22,入力用部員名簿!$B$2:$I$101,5,FALSE))</f>
        <v/>
      </c>
      <c r="I22" s="50" t="str">
        <f>IF($B22="","",VLOOKUP($B22,入力用部員名簿!$B$2:$I$101,6,FALSE))</f>
        <v/>
      </c>
      <c r="J22" s="102" t="str">
        <f>IF($B22="","",VLOOKUP($B22,入力用部員名簿!$B$2:$I$101,7,FALSE))</f>
        <v/>
      </c>
      <c r="K22" s="58"/>
      <c r="L22" s="59"/>
      <c r="M22" s="59"/>
      <c r="N22" s="60"/>
      <c r="O22" s="61"/>
      <c r="P22" s="59"/>
      <c r="Q22" s="60"/>
      <c r="S22" t="str">
        <f>IF($B22="","",VLOOKUP($B22,入力用部員名簿!$B$2:$I$101,3,FALSE))</f>
        <v/>
      </c>
      <c r="T22" t="str">
        <f>IF(K22="","",VLOOKUP(K22,リスト!$F$3:$G$9,2,FALSE))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45">
      <c r="A23" s="85">
        <v>15</v>
      </c>
      <c r="B23" s="82"/>
      <c r="C23" s="88" t="str">
        <f>IF($B23="","",VLOOKUP($B23,入力用部員名簿!$B$2:$I$101,8,FALSE))</f>
        <v/>
      </c>
      <c r="D23" s="52" t="str">
        <f>IF($B23="","",VLOOKUP($B23,入力用部員名簿!$B$2:$I$101,2,FALSE))</f>
        <v/>
      </c>
      <c r="E23" s="52" t="str">
        <f t="shared" si="3"/>
        <v/>
      </c>
      <c r="F23" s="52" t="str">
        <f>IF($B23="","",VLOOKUP($B23,入力用部員名簿!$B$2:$I$101,4,FALSE))</f>
        <v/>
      </c>
      <c r="G23" s="52" t="str">
        <f t="shared" si="4"/>
        <v/>
      </c>
      <c r="H23" s="52" t="str">
        <f>IF($B23="","",VLOOKUP($B23,入力用部員名簿!$B$2:$I$101,5,FALSE))</f>
        <v/>
      </c>
      <c r="I23" s="52" t="str">
        <f>IF($B23="","",VLOOKUP($B23,入力用部員名簿!$B$2:$I$101,6,FALSE))</f>
        <v/>
      </c>
      <c r="J23" s="103" t="str">
        <f>IF($B23="","",VLOOKUP($B23,入力用部員名簿!$B$2:$I$101,7,FALSE))</f>
        <v/>
      </c>
      <c r="K23" s="62"/>
      <c r="L23" s="63"/>
      <c r="M23" s="63"/>
      <c r="N23" s="64"/>
      <c r="O23" s="65"/>
      <c r="P23" s="63"/>
      <c r="Q23" s="64"/>
      <c r="S23" t="str">
        <f>IF($B23="","",VLOOKUP($B23,入力用部員名簿!$B$2:$I$101,3,FALSE))</f>
        <v/>
      </c>
      <c r="T23" t="str">
        <f>IF(K23="","",VLOOKUP(K23,リスト!$F$3:$G$9,2,FALSE))</f>
        <v/>
      </c>
      <c r="U23" t="str">
        <f t="shared" si="2"/>
        <v/>
      </c>
      <c r="W23" t="str">
        <f>IF(B23="","",VLOOKUP($F$3,学校一覧!$C$4:$F$117,4,FALSE))</f>
        <v/>
      </c>
    </row>
  </sheetData>
  <mergeCells count="27">
    <mergeCell ref="F4:I4"/>
    <mergeCell ref="C3:D4"/>
    <mergeCell ref="J3:J4"/>
    <mergeCell ref="A7:A8"/>
    <mergeCell ref="B7:B8"/>
    <mergeCell ref="A3:B4"/>
    <mergeCell ref="H7:H8"/>
    <mergeCell ref="G7:G8"/>
    <mergeCell ref="F7:F8"/>
    <mergeCell ref="E7:E8"/>
    <mergeCell ref="D7:D8"/>
    <mergeCell ref="C7:C8"/>
    <mergeCell ref="J7:J8"/>
    <mergeCell ref="I7:I8"/>
    <mergeCell ref="F3:I3"/>
    <mergeCell ref="O7:Q7"/>
    <mergeCell ref="N4:O4"/>
    <mergeCell ref="N3:O3"/>
    <mergeCell ref="K5:Q5"/>
    <mergeCell ref="O1:Q1"/>
    <mergeCell ref="P4:Q4"/>
    <mergeCell ref="P3:Q3"/>
    <mergeCell ref="K3:M4"/>
    <mergeCell ref="N7:N8"/>
    <mergeCell ref="M7:M8"/>
    <mergeCell ref="L7:L8"/>
    <mergeCell ref="K7:K8"/>
  </mergeCells>
  <phoneticPr fontId="1"/>
  <dataValidations count="3">
    <dataValidation imeMode="off" allowBlank="1" showInputMessage="1" showErrorMessage="1" sqref="B9:B23 P3:Q4 N9:N23 Q9:Q23" xr:uid="{00000000-0002-0000-0300-000000000000}"/>
    <dataValidation imeMode="on" allowBlank="1" showInputMessage="1" showErrorMessage="1" sqref="K3:M4" xr:uid="{00000000-0002-0000-0300-000001000000}"/>
    <dataValidation showInputMessage="1" showErrorMessage="1" sqref="F4:I4" xr:uid="{00000000-0002-0000-0300-000002000000}"/>
  </dataValidations>
  <pageMargins left="0.78740157480314965" right="0.39370078740157483" top="0.78740157480314965" bottom="0.39370078740157483" header="0.31496062992125984" footer="0.31496062992125984"/>
  <pageSetup paperSize="9" scale="7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3000000}">
          <x14:formula1>
            <xm:f>リスト!$F$2:$F$8</xm:f>
          </x14:formula1>
          <xm:sqref>K9:K23</xm:sqref>
        </x14:dataValidation>
        <x14:dataValidation type="list" allowBlank="1" showInputMessage="1" showErrorMessage="1" xr:uid="{00000000-0002-0000-0300-000004000000}">
          <x14:formula1>
            <xm:f>リスト!$R$2:$R$5</xm:f>
          </x14:formula1>
          <xm:sqref>L9:L23</xm:sqref>
        </x14:dataValidation>
        <x14:dataValidation type="list" allowBlank="1" showInputMessage="1" showErrorMessage="1" xr:uid="{00000000-0002-0000-0300-000005000000}">
          <x14:formula1>
            <xm:f>リスト!$O$2:$O$14</xm:f>
          </x14:formula1>
          <xm:sqref>M9:M23</xm:sqref>
        </x14:dataValidation>
        <x14:dataValidation type="list" allowBlank="1" showInputMessage="1" showErrorMessage="1" xr:uid="{00000000-0002-0000-0300-000006000000}">
          <x14:formula1>
            <xm:f>リスト!$R$4:$R$5</xm:f>
          </x14:formula1>
          <xm:sqref>O9:O23</xm:sqref>
        </x14:dataValidation>
        <x14:dataValidation type="list" allowBlank="1" showInputMessage="1" showErrorMessage="1" xr:uid="{00000000-0002-0000-0300-000007000000}">
          <x14:formula1>
            <xm:f>リスト!$L$2:$L$5</xm:f>
          </x14:formula1>
          <xm:sqref>P9:P23</xm:sqref>
        </x14:dataValidation>
        <x14:dataValidation type="list" showInputMessage="1" showErrorMessage="1" xr:uid="{00000000-0002-0000-0300-000008000000}">
          <x14:formula1>
            <xm:f>リスト!$C$2:$C$16</xm:f>
          </x14:formula1>
          <xm:sqref>C3:D4</xm:sqref>
        </x14:dataValidation>
        <x14:dataValidation type="list" showInputMessage="1" showErrorMessage="1" xr:uid="{00000000-0002-0000-0300-000009000000}">
          <x14:formula1>
            <xm:f>学校一覧!$C$3:$C$117</xm:f>
          </x14:formula1>
          <xm:sqref>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W23"/>
  <sheetViews>
    <sheetView showGridLines="0" zoomScale="90" zoomScaleNormal="90" workbookViewId="0">
      <pane xSplit="1" ySplit="8" topLeftCell="B12" activePane="bottomRight" state="frozen"/>
      <selection pane="topRight" activeCell="B1" sqref="B1"/>
      <selection pane="bottomLeft" activeCell="A9" sqref="A9"/>
      <selection pane="bottomRight" activeCell="G15" sqref="G15"/>
    </sheetView>
  </sheetViews>
  <sheetFormatPr defaultRowHeight="18" x14ac:dyDescent="0.45"/>
  <cols>
    <col min="1" max="1" width="3.5" customWidth="1"/>
    <col min="2" max="2" width="6" customWidth="1"/>
    <col min="3" max="3" width="12.19921875" customWidth="1"/>
    <col min="4" max="4" width="16" customWidth="1"/>
    <col min="5" max="6" width="13.59765625" customWidth="1"/>
    <col min="7" max="7" width="10.09765625" customWidth="1"/>
    <col min="8" max="9" width="3.5" customWidth="1"/>
    <col min="10" max="10" width="10.09765625" customWidth="1"/>
    <col min="11" max="13" width="10.5" customWidth="1"/>
    <col min="15" max="17" width="10.09765625" customWidth="1"/>
    <col min="19" max="23" width="0" hidden="1" customWidth="1"/>
  </cols>
  <sheetData>
    <row r="1" spans="1:23" ht="32.4" x14ac:dyDescent="0.45">
      <c r="A1" s="17" t="s">
        <v>963</v>
      </c>
      <c r="O1" s="188" t="s">
        <v>43</v>
      </c>
      <c r="P1" s="188"/>
      <c r="Q1" s="188"/>
    </row>
    <row r="2" spans="1:23" ht="6" customHeight="1" x14ac:dyDescent="0.45"/>
    <row r="3" spans="1:23" ht="26.25" customHeight="1" x14ac:dyDescent="0.55000000000000004">
      <c r="A3" s="189" t="s">
        <v>876</v>
      </c>
      <c r="B3" s="190"/>
      <c r="C3" s="125" t="s">
        <v>962</v>
      </c>
      <c r="D3" s="127"/>
      <c r="E3" s="111" t="s">
        <v>960</v>
      </c>
      <c r="F3" s="173"/>
      <c r="G3" s="174"/>
      <c r="H3" s="174"/>
      <c r="I3" s="175"/>
      <c r="J3" s="193" t="s">
        <v>38</v>
      </c>
      <c r="K3" s="125"/>
      <c r="L3" s="126"/>
      <c r="M3" s="127"/>
      <c r="N3" s="194" t="s">
        <v>39</v>
      </c>
      <c r="O3" s="182"/>
      <c r="P3" s="168"/>
      <c r="Q3" s="169"/>
    </row>
    <row r="4" spans="1:23" ht="26.25" customHeight="1" x14ac:dyDescent="0.55000000000000004">
      <c r="A4" s="191"/>
      <c r="B4" s="192"/>
      <c r="C4" s="128"/>
      <c r="D4" s="129"/>
      <c r="E4" s="112" t="s">
        <v>961</v>
      </c>
      <c r="F4" s="170"/>
      <c r="G4" s="171"/>
      <c r="H4" s="171"/>
      <c r="I4" s="172"/>
      <c r="J4" s="191"/>
      <c r="K4" s="128"/>
      <c r="L4" s="128"/>
      <c r="M4" s="129"/>
      <c r="N4" s="195" t="s">
        <v>40</v>
      </c>
      <c r="O4" s="183"/>
      <c r="P4" s="166"/>
      <c r="Q4" s="167"/>
    </row>
    <row r="5" spans="1:23" x14ac:dyDescent="0.45">
      <c r="K5" s="144" t="s">
        <v>41</v>
      </c>
      <c r="L5" s="145"/>
      <c r="M5" s="145"/>
      <c r="N5" s="145"/>
      <c r="O5" s="145"/>
      <c r="P5" s="145"/>
      <c r="Q5" s="146"/>
    </row>
    <row r="6" spans="1:23" ht="3" customHeight="1" x14ac:dyDescent="0.45"/>
    <row r="7" spans="1:23" ht="21" customHeight="1" x14ac:dyDescent="0.45">
      <c r="A7" s="176" t="s">
        <v>23</v>
      </c>
      <c r="B7" s="178" t="s">
        <v>37</v>
      </c>
      <c r="C7" s="180" t="s">
        <v>24</v>
      </c>
      <c r="D7" s="182" t="s">
        <v>25</v>
      </c>
      <c r="E7" s="182" t="s">
        <v>26</v>
      </c>
      <c r="F7" s="182" t="s">
        <v>27</v>
      </c>
      <c r="G7" s="182" t="s">
        <v>28</v>
      </c>
      <c r="H7" s="184" t="s">
        <v>29</v>
      </c>
      <c r="I7" s="184" t="s">
        <v>30</v>
      </c>
      <c r="J7" s="186" t="s">
        <v>31</v>
      </c>
      <c r="K7" s="160" t="s">
        <v>32</v>
      </c>
      <c r="L7" s="162" t="s">
        <v>33</v>
      </c>
      <c r="M7" s="162" t="s">
        <v>34</v>
      </c>
      <c r="N7" s="164" t="s">
        <v>35</v>
      </c>
      <c r="O7" s="155" t="s">
        <v>36</v>
      </c>
      <c r="P7" s="156"/>
      <c r="Q7" s="157"/>
    </row>
    <row r="8" spans="1:23" ht="21" customHeight="1" x14ac:dyDescent="0.45">
      <c r="A8" s="177"/>
      <c r="B8" s="179"/>
      <c r="C8" s="181"/>
      <c r="D8" s="183"/>
      <c r="E8" s="183"/>
      <c r="F8" s="183"/>
      <c r="G8" s="183"/>
      <c r="H8" s="185"/>
      <c r="I8" s="185"/>
      <c r="J8" s="187"/>
      <c r="K8" s="161"/>
      <c r="L8" s="163"/>
      <c r="M8" s="163"/>
      <c r="N8" s="165"/>
      <c r="O8" s="14" t="s">
        <v>33</v>
      </c>
      <c r="P8" s="15" t="s">
        <v>34</v>
      </c>
      <c r="Q8" s="16" t="s">
        <v>35</v>
      </c>
      <c r="T8" s="1" t="s">
        <v>912</v>
      </c>
      <c r="U8" t="s">
        <v>916</v>
      </c>
      <c r="W8" t="s">
        <v>917</v>
      </c>
    </row>
    <row r="9" spans="1:23" ht="30" customHeight="1" x14ac:dyDescent="0.45">
      <c r="A9" s="75">
        <v>1</v>
      </c>
      <c r="B9" s="80"/>
      <c r="C9" s="77" t="str">
        <f>IF($B9="","",VLOOKUP($B9,入力用部員名簿!$B$2:$I$101,8,FALSE))</f>
        <v/>
      </c>
      <c r="D9" s="72" t="str">
        <f>IF($B9="","",VLOOKUP($B9,入力用部員名簿!$B$2:$I$101,2,FALSE))</f>
        <v/>
      </c>
      <c r="E9" s="72" t="str">
        <f>IF($B9="","",ASC(S9))</f>
        <v/>
      </c>
      <c r="F9" s="72" t="str">
        <f>IF($B9="","",VLOOKUP($B9,入力用部員名簿!$B$2:$I$101,4,FALSE))</f>
        <v/>
      </c>
      <c r="G9" s="72" t="str">
        <f>IF(B9="","",$F$3)</f>
        <v/>
      </c>
      <c r="H9" s="72" t="str">
        <f>IF($B9="","",VLOOKUP($B9,入力用部員名簿!$B$2:$I$101,5,FALSE))</f>
        <v/>
      </c>
      <c r="I9" s="72" t="str">
        <f>IF($B9="","",VLOOKUP($B9,入力用部員名簿!$B$2:$I$101,6,FALSE))</f>
        <v/>
      </c>
      <c r="J9" s="104" t="str">
        <f>IF($B9="","",VLOOKUP($B9,入力用部員名簿!$B$2:$I$101,7,FALSE))</f>
        <v/>
      </c>
      <c r="K9" s="54"/>
      <c r="L9" s="55"/>
      <c r="M9" s="55"/>
      <c r="N9" s="56"/>
      <c r="O9" s="57"/>
      <c r="P9" s="55"/>
      <c r="Q9" s="56"/>
      <c r="S9" t="str">
        <f>IF($B9="","",VLOOKUP($B9,入力用部員名簿!$B$2:$I$101,3,FALSE))</f>
        <v/>
      </c>
      <c r="T9" t="str">
        <f>IF(K9="","",VLOOKUP(K9,リスト!$I$3:$J$9,2,FALSE))</f>
        <v/>
      </c>
      <c r="U9" t="str">
        <f>IF(O9="","",18)</f>
        <v/>
      </c>
      <c r="W9" t="str">
        <f>IF(B9="","",VLOOKUP($F$3,学校一覧!$C$4:$F$117,4,FALSE))</f>
        <v/>
      </c>
    </row>
    <row r="10" spans="1:23" ht="30" customHeight="1" x14ac:dyDescent="0.45">
      <c r="A10" s="76">
        <v>2</v>
      </c>
      <c r="B10" s="81"/>
      <c r="C10" s="78" t="str">
        <f>IF($B10="","",VLOOKUP($B10,入力用部員名簿!$B$2:$I$101,8,FALSE))</f>
        <v/>
      </c>
      <c r="D10" s="73" t="str">
        <f>IF($B10="","",VLOOKUP($B10,入力用部員名簿!$B$2:$I$101,2,FALSE))</f>
        <v/>
      </c>
      <c r="E10" s="73" t="str">
        <f t="shared" ref="E10:E18" si="0">IF($B10="","",ASC(S10))</f>
        <v/>
      </c>
      <c r="F10" s="73" t="str">
        <f>IF($B10="","",VLOOKUP($B10,入力用部員名簿!$B$2:$I$101,4,FALSE))</f>
        <v/>
      </c>
      <c r="G10" s="73" t="str">
        <f t="shared" ref="G10:G18" si="1">IF(B10="","",$F$3)</f>
        <v/>
      </c>
      <c r="H10" s="73" t="str">
        <f>IF($B10="","",VLOOKUP($B10,入力用部員名簿!$B$2:$I$101,5,FALSE))</f>
        <v/>
      </c>
      <c r="I10" s="73" t="str">
        <f>IF($B10="","",VLOOKUP($B10,入力用部員名簿!$B$2:$I$101,6,FALSE))</f>
        <v/>
      </c>
      <c r="J10" s="105" t="str">
        <f>IF($B10="","",VLOOKUP($B10,入力用部員名簿!$B$2:$I$101,7,FALSE))</f>
        <v/>
      </c>
      <c r="K10" s="58"/>
      <c r="L10" s="59"/>
      <c r="M10" s="59"/>
      <c r="N10" s="60"/>
      <c r="O10" s="61"/>
      <c r="P10" s="59"/>
      <c r="Q10" s="60"/>
      <c r="S10" t="str">
        <f>IF($B10="","",VLOOKUP($B10,入力用部員名簿!$B$2:$I$101,3,FALSE))</f>
        <v/>
      </c>
      <c r="T10" t="str">
        <f>IF(K10="","",VLOOKUP(K10,リスト!$I$3:$J$9,2,FALSE))</f>
        <v/>
      </c>
      <c r="U10" t="str">
        <f t="shared" ref="U10:U23" si="2">IF(O10="","",18)</f>
        <v/>
      </c>
      <c r="W10" t="str">
        <f>IF(B10="","",VLOOKUP($F$3,学校一覧!$C$4:$F$117,4,FALSE))</f>
        <v/>
      </c>
    </row>
    <row r="11" spans="1:23" ht="30" customHeight="1" x14ac:dyDescent="0.45">
      <c r="A11" s="76">
        <v>3</v>
      </c>
      <c r="B11" s="81"/>
      <c r="C11" s="78" t="str">
        <f>IF($B11="","",VLOOKUP($B11,入力用部員名簿!$B$2:$I$101,8,FALSE))</f>
        <v/>
      </c>
      <c r="D11" s="73" t="str">
        <f>IF($B11="","",VLOOKUP($B11,入力用部員名簿!$B$2:$I$101,2,FALSE))</f>
        <v/>
      </c>
      <c r="E11" s="73" t="str">
        <f t="shared" si="0"/>
        <v/>
      </c>
      <c r="F11" s="73" t="str">
        <f>IF($B11="","",VLOOKUP($B11,入力用部員名簿!$B$2:$I$101,4,FALSE))</f>
        <v/>
      </c>
      <c r="G11" s="73" t="str">
        <f t="shared" si="1"/>
        <v/>
      </c>
      <c r="H11" s="73" t="str">
        <f>IF($B11="","",VLOOKUP($B11,入力用部員名簿!$B$2:$I$101,5,FALSE))</f>
        <v/>
      </c>
      <c r="I11" s="73" t="str">
        <f>IF($B11="","",VLOOKUP($B11,入力用部員名簿!$B$2:$I$101,6,FALSE))</f>
        <v/>
      </c>
      <c r="J11" s="105" t="str">
        <f>IF($B11="","",VLOOKUP($B11,入力用部員名簿!$B$2:$I$101,7,FALSE))</f>
        <v/>
      </c>
      <c r="K11" s="58"/>
      <c r="L11" s="59"/>
      <c r="M11" s="59"/>
      <c r="N11" s="60"/>
      <c r="O11" s="61"/>
      <c r="P11" s="59"/>
      <c r="Q11" s="60"/>
      <c r="S11" t="str">
        <f>IF($B11="","",VLOOKUP($B11,入力用部員名簿!$B$2:$I$101,3,FALSE))</f>
        <v/>
      </c>
      <c r="T11" t="str">
        <f>IF(K11="","",VLOOKUP(K11,リスト!$I$3:$J$9,2,FALSE))</f>
        <v/>
      </c>
      <c r="U11" t="str">
        <f t="shared" si="2"/>
        <v/>
      </c>
      <c r="W11" t="str">
        <f>IF(B11="","",VLOOKUP($F$3,学校一覧!$C$4:$F$117,4,FALSE))</f>
        <v/>
      </c>
    </row>
    <row r="12" spans="1:23" ht="30" customHeight="1" x14ac:dyDescent="0.45">
      <c r="A12" s="76">
        <v>4</v>
      </c>
      <c r="B12" s="81"/>
      <c r="C12" s="78" t="str">
        <f>IF($B12="","",VLOOKUP($B12,入力用部員名簿!$B$2:$I$101,8,FALSE))</f>
        <v/>
      </c>
      <c r="D12" s="73" t="str">
        <f>IF($B12="","",VLOOKUP($B12,入力用部員名簿!$B$2:$I$101,2,FALSE))</f>
        <v/>
      </c>
      <c r="E12" s="73" t="str">
        <f t="shared" si="0"/>
        <v/>
      </c>
      <c r="F12" s="73" t="str">
        <f>IF($B12="","",VLOOKUP($B12,入力用部員名簿!$B$2:$I$101,4,FALSE))</f>
        <v/>
      </c>
      <c r="G12" s="73" t="str">
        <f t="shared" si="1"/>
        <v/>
      </c>
      <c r="H12" s="73" t="str">
        <f>IF($B12="","",VLOOKUP($B12,入力用部員名簿!$B$2:$I$101,5,FALSE))</f>
        <v/>
      </c>
      <c r="I12" s="73" t="str">
        <f>IF($B12="","",VLOOKUP($B12,入力用部員名簿!$B$2:$I$101,6,FALSE))</f>
        <v/>
      </c>
      <c r="J12" s="105" t="str">
        <f>IF($B12="","",VLOOKUP($B12,入力用部員名簿!$B$2:$I$101,7,FALSE))</f>
        <v/>
      </c>
      <c r="K12" s="58"/>
      <c r="L12" s="59"/>
      <c r="M12" s="59"/>
      <c r="N12" s="60"/>
      <c r="O12" s="61"/>
      <c r="P12" s="59"/>
      <c r="Q12" s="60"/>
      <c r="S12" t="str">
        <f>IF($B12="","",VLOOKUP($B12,入力用部員名簿!$B$2:$I$101,3,FALSE))</f>
        <v/>
      </c>
      <c r="T12" t="str">
        <f>IF(K12="","",VLOOKUP(K12,リスト!$I$3:$J$9,2,FALSE))</f>
        <v/>
      </c>
      <c r="U12" t="str">
        <f t="shared" si="2"/>
        <v/>
      </c>
      <c r="W12" t="str">
        <f>IF(B12="","",VLOOKUP($F$3,学校一覧!$C$4:$F$117,4,FALSE))</f>
        <v/>
      </c>
    </row>
    <row r="13" spans="1:23" ht="30" customHeight="1" x14ac:dyDescent="0.45">
      <c r="A13" s="76">
        <v>5</v>
      </c>
      <c r="B13" s="81"/>
      <c r="C13" s="78" t="str">
        <f>IF($B13="","",VLOOKUP($B13,入力用部員名簿!$B$2:$I$101,8,FALSE))</f>
        <v/>
      </c>
      <c r="D13" s="73" t="str">
        <f>IF($B13="","",VLOOKUP($B13,入力用部員名簿!$B$2:$I$101,2,FALSE))</f>
        <v/>
      </c>
      <c r="E13" s="73" t="str">
        <f t="shared" si="0"/>
        <v/>
      </c>
      <c r="F13" s="73" t="str">
        <f>IF($B13="","",VLOOKUP($B13,入力用部員名簿!$B$2:$I$101,4,FALSE))</f>
        <v/>
      </c>
      <c r="G13" s="73" t="str">
        <f t="shared" si="1"/>
        <v/>
      </c>
      <c r="H13" s="73" t="str">
        <f>IF($B13="","",VLOOKUP($B13,入力用部員名簿!$B$2:$I$101,5,FALSE))</f>
        <v/>
      </c>
      <c r="I13" s="73" t="str">
        <f>IF($B13="","",VLOOKUP($B13,入力用部員名簿!$B$2:$I$101,6,FALSE))</f>
        <v/>
      </c>
      <c r="J13" s="105" t="str">
        <f>IF($B13="","",VLOOKUP($B13,入力用部員名簿!$B$2:$I$101,7,FALSE))</f>
        <v/>
      </c>
      <c r="K13" s="58"/>
      <c r="L13" s="59"/>
      <c r="M13" s="59"/>
      <c r="N13" s="60"/>
      <c r="O13" s="61"/>
      <c r="P13" s="59"/>
      <c r="Q13" s="60"/>
      <c r="S13" t="str">
        <f>IF($B13="","",VLOOKUP($B13,入力用部員名簿!$B$2:$I$101,3,FALSE))</f>
        <v/>
      </c>
      <c r="T13" t="str">
        <f>IF(K13="","",VLOOKUP(K13,リスト!$I$3:$J$9,2,FALSE))</f>
        <v/>
      </c>
      <c r="U13" t="str">
        <f t="shared" si="2"/>
        <v/>
      </c>
      <c r="W13" t="str">
        <f>IF(B13="","",VLOOKUP($F$3,学校一覧!$C$4:$F$117,4,FALSE))</f>
        <v/>
      </c>
    </row>
    <row r="14" spans="1:23" ht="30" customHeight="1" x14ac:dyDescent="0.45">
      <c r="A14" s="76">
        <v>6</v>
      </c>
      <c r="B14" s="81"/>
      <c r="C14" s="78" t="str">
        <f>IF($B14="","",VLOOKUP($B14,入力用部員名簿!$B$2:$I$101,8,FALSE))</f>
        <v/>
      </c>
      <c r="D14" s="73" t="str">
        <f>IF($B14="","",VLOOKUP($B14,入力用部員名簿!$B$2:$I$101,2,FALSE))</f>
        <v/>
      </c>
      <c r="E14" s="73" t="str">
        <f t="shared" si="0"/>
        <v/>
      </c>
      <c r="F14" s="73" t="str">
        <f>IF($B14="","",VLOOKUP($B14,入力用部員名簿!$B$2:$I$101,4,FALSE))</f>
        <v/>
      </c>
      <c r="G14" s="73" t="str">
        <f t="shared" si="1"/>
        <v/>
      </c>
      <c r="H14" s="73" t="str">
        <f>IF($B14="","",VLOOKUP($B14,入力用部員名簿!$B$2:$I$101,5,FALSE))</f>
        <v/>
      </c>
      <c r="I14" s="73" t="str">
        <f>IF($B14="","",VLOOKUP($B14,入力用部員名簿!$B$2:$I$101,6,FALSE))</f>
        <v/>
      </c>
      <c r="J14" s="105" t="str">
        <f>IF($B14="","",VLOOKUP($B14,入力用部員名簿!$B$2:$I$101,7,FALSE))</f>
        <v/>
      </c>
      <c r="K14" s="58"/>
      <c r="L14" s="59"/>
      <c r="M14" s="59"/>
      <c r="N14" s="60"/>
      <c r="O14" s="61"/>
      <c r="P14" s="59"/>
      <c r="Q14" s="60"/>
      <c r="S14" t="str">
        <f>IF($B14="","",VLOOKUP($B14,入力用部員名簿!$B$2:$I$101,3,FALSE))</f>
        <v/>
      </c>
      <c r="T14" t="str">
        <f>IF(K14="","",VLOOKUP(K14,リスト!$I$3:$J$9,2,FALSE))</f>
        <v/>
      </c>
      <c r="U14" t="str">
        <f t="shared" si="2"/>
        <v/>
      </c>
      <c r="W14" t="str">
        <f>IF(B14="","",VLOOKUP($F$3,学校一覧!$C$4:$F$117,4,FALSE))</f>
        <v/>
      </c>
    </row>
    <row r="15" spans="1:23" ht="30" customHeight="1" x14ac:dyDescent="0.45">
      <c r="A15" s="76">
        <v>7</v>
      </c>
      <c r="B15" s="81"/>
      <c r="C15" s="78" t="str">
        <f>IF($B15="","",VLOOKUP($B15,入力用部員名簿!$B$2:$I$101,8,FALSE))</f>
        <v/>
      </c>
      <c r="D15" s="73" t="str">
        <f>IF($B15="","",VLOOKUP($B15,入力用部員名簿!$B$2:$I$101,2,FALSE))</f>
        <v/>
      </c>
      <c r="E15" s="73" t="str">
        <f t="shared" si="0"/>
        <v/>
      </c>
      <c r="F15" s="73" t="str">
        <f>IF($B15="","",VLOOKUP($B15,入力用部員名簿!$B$2:$I$101,4,FALSE))</f>
        <v/>
      </c>
      <c r="G15" s="73" t="str">
        <f t="shared" si="1"/>
        <v/>
      </c>
      <c r="H15" s="73" t="str">
        <f>IF($B15="","",VLOOKUP($B15,入力用部員名簿!$B$2:$I$101,5,FALSE))</f>
        <v/>
      </c>
      <c r="I15" s="73" t="str">
        <f>IF($B15="","",VLOOKUP($B15,入力用部員名簿!$B$2:$I$101,6,FALSE))</f>
        <v/>
      </c>
      <c r="J15" s="105" t="str">
        <f>IF($B15="","",VLOOKUP($B15,入力用部員名簿!$B$2:$I$101,7,FALSE))</f>
        <v/>
      </c>
      <c r="K15" s="58"/>
      <c r="L15" s="59"/>
      <c r="M15" s="59"/>
      <c r="N15" s="60"/>
      <c r="O15" s="61"/>
      <c r="P15" s="59"/>
      <c r="Q15" s="60"/>
      <c r="S15" t="str">
        <f>IF($B15="","",VLOOKUP($B15,入力用部員名簿!$B$2:$I$101,3,FALSE))</f>
        <v/>
      </c>
      <c r="T15" t="str">
        <f>IF(K15="","",VLOOKUP(K15,リスト!$I$3:$J$9,2,FALSE))</f>
        <v/>
      </c>
      <c r="U15" t="str">
        <f t="shared" si="2"/>
        <v/>
      </c>
      <c r="W15" t="str">
        <f>IF(B15="","",VLOOKUP($F$3,学校一覧!$C$4:$F$117,4,FALSE))</f>
        <v/>
      </c>
    </row>
    <row r="16" spans="1:23" ht="30" customHeight="1" x14ac:dyDescent="0.45">
      <c r="A16" s="76">
        <v>8</v>
      </c>
      <c r="B16" s="81"/>
      <c r="C16" s="78" t="str">
        <f>IF($B16="","",VLOOKUP($B16,入力用部員名簿!$B$2:$I$101,8,FALSE))</f>
        <v/>
      </c>
      <c r="D16" s="73" t="str">
        <f>IF($B16="","",VLOOKUP($B16,入力用部員名簿!$B$2:$I$101,2,FALSE))</f>
        <v/>
      </c>
      <c r="E16" s="73" t="str">
        <f t="shared" si="0"/>
        <v/>
      </c>
      <c r="F16" s="73" t="str">
        <f>IF($B16="","",VLOOKUP($B16,入力用部員名簿!$B$2:$I$101,4,FALSE))</f>
        <v/>
      </c>
      <c r="G16" s="73" t="str">
        <f t="shared" si="1"/>
        <v/>
      </c>
      <c r="H16" s="73" t="str">
        <f>IF($B16="","",VLOOKUP($B16,入力用部員名簿!$B$2:$I$101,5,FALSE))</f>
        <v/>
      </c>
      <c r="I16" s="73" t="str">
        <f>IF($B16="","",VLOOKUP($B16,入力用部員名簿!$B$2:$I$101,6,FALSE))</f>
        <v/>
      </c>
      <c r="J16" s="105" t="str">
        <f>IF($B16="","",VLOOKUP($B16,入力用部員名簿!$B$2:$I$101,7,FALSE))</f>
        <v/>
      </c>
      <c r="K16" s="58"/>
      <c r="L16" s="59"/>
      <c r="M16" s="59"/>
      <c r="N16" s="60"/>
      <c r="O16" s="61"/>
      <c r="P16" s="59"/>
      <c r="Q16" s="60"/>
      <c r="S16" t="str">
        <f>IF($B16="","",VLOOKUP($B16,入力用部員名簿!$B$2:$I$101,3,FALSE))</f>
        <v/>
      </c>
      <c r="T16" t="str">
        <f>IF(K16="","",VLOOKUP(K16,リスト!$I$3:$J$9,2,FALSE))</f>
        <v/>
      </c>
      <c r="U16" t="str">
        <f t="shared" si="2"/>
        <v/>
      </c>
      <c r="W16" t="str">
        <f>IF(B16="","",VLOOKUP($F$3,学校一覧!$C$4:$F$117,4,FALSE))</f>
        <v/>
      </c>
    </row>
    <row r="17" spans="1:23" ht="30" customHeight="1" x14ac:dyDescent="0.45">
      <c r="A17" s="76">
        <v>9</v>
      </c>
      <c r="B17" s="81"/>
      <c r="C17" s="78" t="str">
        <f>IF($B17="","",VLOOKUP($B17,入力用部員名簿!$B$2:$I$101,8,FALSE))</f>
        <v/>
      </c>
      <c r="D17" s="73" t="str">
        <f>IF($B17="","",VLOOKUP($B17,入力用部員名簿!$B$2:$I$101,2,FALSE))</f>
        <v/>
      </c>
      <c r="E17" s="73" t="str">
        <f t="shared" si="0"/>
        <v/>
      </c>
      <c r="F17" s="73" t="str">
        <f>IF($B17="","",VLOOKUP($B17,入力用部員名簿!$B$2:$I$101,4,FALSE))</f>
        <v/>
      </c>
      <c r="G17" s="73" t="str">
        <f t="shared" si="1"/>
        <v/>
      </c>
      <c r="H17" s="73" t="str">
        <f>IF($B17="","",VLOOKUP($B17,入力用部員名簿!$B$2:$I$101,5,FALSE))</f>
        <v/>
      </c>
      <c r="I17" s="73" t="str">
        <f>IF($B17="","",VLOOKUP($B17,入力用部員名簿!$B$2:$I$101,6,FALSE))</f>
        <v/>
      </c>
      <c r="J17" s="105" t="str">
        <f>IF($B17="","",VLOOKUP($B17,入力用部員名簿!$B$2:$I$101,7,FALSE))</f>
        <v/>
      </c>
      <c r="K17" s="58"/>
      <c r="L17" s="59"/>
      <c r="M17" s="59"/>
      <c r="N17" s="60"/>
      <c r="O17" s="61"/>
      <c r="P17" s="59"/>
      <c r="Q17" s="60"/>
      <c r="S17" t="str">
        <f>IF($B17="","",VLOOKUP($B17,入力用部員名簿!$B$2:$I$101,3,FALSE))</f>
        <v/>
      </c>
      <c r="T17" t="str">
        <f>IF(K17="","",VLOOKUP(K17,リスト!$I$3:$J$9,2,FALSE))</f>
        <v/>
      </c>
      <c r="U17" t="str">
        <f t="shared" si="2"/>
        <v/>
      </c>
      <c r="W17" t="str">
        <f>IF(B17="","",VLOOKUP($F$3,学校一覧!$C$4:$F$117,4,FALSE))</f>
        <v/>
      </c>
    </row>
    <row r="18" spans="1:23" ht="30" customHeight="1" x14ac:dyDescent="0.45">
      <c r="A18" s="89">
        <v>10</v>
      </c>
      <c r="B18" s="81"/>
      <c r="C18" s="78" t="str">
        <f>IF($B18="","",VLOOKUP($B18,入力用部員名簿!$B$2:$I$101,8,FALSE))</f>
        <v/>
      </c>
      <c r="D18" s="73" t="str">
        <f>IF($B18="","",VLOOKUP($B18,入力用部員名簿!$B$2:$I$101,2,FALSE))</f>
        <v/>
      </c>
      <c r="E18" s="73" t="str">
        <f t="shared" si="0"/>
        <v/>
      </c>
      <c r="F18" s="73" t="str">
        <f>IF($B18="","",VLOOKUP($B18,入力用部員名簿!$B$2:$I$101,4,FALSE))</f>
        <v/>
      </c>
      <c r="G18" s="73" t="str">
        <f t="shared" si="1"/>
        <v/>
      </c>
      <c r="H18" s="73" t="str">
        <f>IF($B18="","",VLOOKUP($B18,入力用部員名簿!$B$2:$I$101,5,FALSE))</f>
        <v/>
      </c>
      <c r="I18" s="73" t="str">
        <f>IF($B18="","",VLOOKUP($B18,入力用部員名簿!$B$2:$I$101,6,FALSE))</f>
        <v/>
      </c>
      <c r="J18" s="105" t="str">
        <f>IF($B18="","",VLOOKUP($B18,入力用部員名簿!$B$2:$I$101,7,FALSE))</f>
        <v/>
      </c>
      <c r="K18" s="58"/>
      <c r="L18" s="59"/>
      <c r="M18" s="59"/>
      <c r="N18" s="60"/>
      <c r="O18" s="61"/>
      <c r="P18" s="59"/>
      <c r="Q18" s="60"/>
      <c r="S18" t="str">
        <f>IF($B18="","",VLOOKUP($B18,入力用部員名簿!$B$2:$I$101,3,FALSE))</f>
        <v/>
      </c>
      <c r="T18" t="str">
        <f>IF(K18="","",VLOOKUP(K18,リスト!$I$3:$J$9,2,FALSE))</f>
        <v/>
      </c>
      <c r="U18" t="str">
        <f t="shared" si="2"/>
        <v/>
      </c>
      <c r="W18" t="str">
        <f>IF(B18="","",VLOOKUP($F$3,学校一覧!$C$4:$F$117,4,FALSE))</f>
        <v/>
      </c>
    </row>
    <row r="19" spans="1:23" ht="30" customHeight="1" x14ac:dyDescent="0.45">
      <c r="A19" s="89">
        <v>11</v>
      </c>
      <c r="B19" s="81"/>
      <c r="C19" s="78" t="str">
        <f>IF($B19="","",VLOOKUP($B19,入力用部員名簿!$B$2:$I$101,8,FALSE))</f>
        <v/>
      </c>
      <c r="D19" s="73" t="str">
        <f>IF($B19="","",VLOOKUP($B19,入力用部員名簿!$B$2:$I$101,2,FALSE))</f>
        <v/>
      </c>
      <c r="E19" s="73" t="str">
        <f t="shared" ref="E19:E23" si="3">IF($B19="","",ASC(S19))</f>
        <v/>
      </c>
      <c r="F19" s="73" t="str">
        <f>IF($B19="","",VLOOKUP($B19,入力用部員名簿!$B$2:$I$101,4,FALSE))</f>
        <v/>
      </c>
      <c r="G19" s="73" t="str">
        <f t="shared" ref="G19:G23" si="4">IF(B19="","",$F$3)</f>
        <v/>
      </c>
      <c r="H19" s="73" t="str">
        <f>IF($B19="","",VLOOKUP($B19,入力用部員名簿!$B$2:$I$101,5,FALSE))</f>
        <v/>
      </c>
      <c r="I19" s="73" t="str">
        <f>IF($B19="","",VLOOKUP($B19,入力用部員名簿!$B$2:$I$101,6,FALSE))</f>
        <v/>
      </c>
      <c r="J19" s="105" t="str">
        <f>IF($B19="","",VLOOKUP($B19,入力用部員名簿!$B$2:$I$101,7,FALSE))</f>
        <v/>
      </c>
      <c r="K19" s="58"/>
      <c r="L19" s="59"/>
      <c r="M19" s="59"/>
      <c r="N19" s="60"/>
      <c r="O19" s="61"/>
      <c r="P19" s="59"/>
      <c r="Q19" s="60"/>
      <c r="S19" t="str">
        <f>IF($B19="","",VLOOKUP($B19,入力用部員名簿!$B$2:$I$101,3,FALSE))</f>
        <v/>
      </c>
      <c r="T19" t="str">
        <f>IF(K19="","",VLOOKUP(K19,リスト!$I$3:$J$9,2,FALSE))</f>
        <v/>
      </c>
      <c r="U19" t="str">
        <f t="shared" si="2"/>
        <v/>
      </c>
      <c r="W19" t="str">
        <f>IF(B19="","",VLOOKUP($F$3,学校一覧!$C$4:$F$117,4,FALSE))</f>
        <v/>
      </c>
    </row>
    <row r="20" spans="1:23" ht="30" customHeight="1" x14ac:dyDescent="0.45">
      <c r="A20" s="89">
        <v>12</v>
      </c>
      <c r="B20" s="81"/>
      <c r="C20" s="78" t="str">
        <f>IF($B20="","",VLOOKUP($B20,入力用部員名簿!$B$2:$I$101,8,FALSE))</f>
        <v/>
      </c>
      <c r="D20" s="73" t="str">
        <f>IF($B20="","",VLOOKUP($B20,入力用部員名簿!$B$2:$I$101,2,FALSE))</f>
        <v/>
      </c>
      <c r="E20" s="73" t="str">
        <f t="shared" si="3"/>
        <v/>
      </c>
      <c r="F20" s="73" t="str">
        <f>IF($B20="","",VLOOKUP($B20,入力用部員名簿!$B$2:$I$101,4,FALSE))</f>
        <v/>
      </c>
      <c r="G20" s="73" t="str">
        <f t="shared" si="4"/>
        <v/>
      </c>
      <c r="H20" s="73" t="str">
        <f>IF($B20="","",VLOOKUP($B20,入力用部員名簿!$B$2:$I$101,5,FALSE))</f>
        <v/>
      </c>
      <c r="I20" s="73" t="str">
        <f>IF($B20="","",VLOOKUP($B20,入力用部員名簿!$B$2:$I$101,6,FALSE))</f>
        <v/>
      </c>
      <c r="J20" s="105" t="str">
        <f>IF($B20="","",VLOOKUP($B20,入力用部員名簿!$B$2:$I$101,7,FALSE))</f>
        <v/>
      </c>
      <c r="K20" s="58"/>
      <c r="L20" s="59"/>
      <c r="M20" s="59"/>
      <c r="N20" s="60"/>
      <c r="O20" s="61"/>
      <c r="P20" s="59"/>
      <c r="Q20" s="60"/>
      <c r="S20" t="str">
        <f>IF($B20="","",VLOOKUP($B20,入力用部員名簿!$B$2:$I$101,3,FALSE))</f>
        <v/>
      </c>
      <c r="T20" t="str">
        <f>IF(K20="","",VLOOKUP(K20,リスト!$I$3:$J$9,2,FALSE))</f>
        <v/>
      </c>
      <c r="U20" t="str">
        <f t="shared" si="2"/>
        <v/>
      </c>
      <c r="W20" t="str">
        <f>IF(B20="","",VLOOKUP($F$3,学校一覧!$C$4:$F$117,4,FALSE))</f>
        <v/>
      </c>
    </row>
    <row r="21" spans="1:23" ht="30" customHeight="1" x14ac:dyDescent="0.45">
      <c r="A21" s="89">
        <v>13</v>
      </c>
      <c r="B21" s="81"/>
      <c r="C21" s="78" t="str">
        <f>IF($B21="","",VLOOKUP($B21,入力用部員名簿!$B$2:$I$101,8,FALSE))</f>
        <v/>
      </c>
      <c r="D21" s="73" t="str">
        <f>IF($B21="","",VLOOKUP($B21,入力用部員名簿!$B$2:$I$101,2,FALSE))</f>
        <v/>
      </c>
      <c r="E21" s="73" t="str">
        <f t="shared" si="3"/>
        <v/>
      </c>
      <c r="F21" s="73" t="str">
        <f>IF($B21="","",VLOOKUP($B21,入力用部員名簿!$B$2:$I$101,4,FALSE))</f>
        <v/>
      </c>
      <c r="G21" s="73" t="str">
        <f t="shared" si="4"/>
        <v/>
      </c>
      <c r="H21" s="73" t="str">
        <f>IF($B21="","",VLOOKUP($B21,入力用部員名簿!$B$2:$I$101,5,FALSE))</f>
        <v/>
      </c>
      <c r="I21" s="73" t="str">
        <f>IF($B21="","",VLOOKUP($B21,入力用部員名簿!$B$2:$I$101,6,FALSE))</f>
        <v/>
      </c>
      <c r="J21" s="105" t="str">
        <f>IF($B21="","",VLOOKUP($B21,入力用部員名簿!$B$2:$I$101,7,FALSE))</f>
        <v/>
      </c>
      <c r="K21" s="58"/>
      <c r="L21" s="59"/>
      <c r="M21" s="59"/>
      <c r="N21" s="60"/>
      <c r="O21" s="61"/>
      <c r="P21" s="59"/>
      <c r="Q21" s="60"/>
      <c r="S21" t="str">
        <f>IF($B21="","",VLOOKUP($B21,入力用部員名簿!$B$2:$I$101,3,FALSE))</f>
        <v/>
      </c>
      <c r="T21" t="str">
        <f>IF(K21="","",VLOOKUP(K21,リスト!$I$3:$J$9,2,FALSE))</f>
        <v/>
      </c>
      <c r="U21" t="str">
        <f t="shared" si="2"/>
        <v/>
      </c>
      <c r="W21" t="str">
        <f>IF(B21="","",VLOOKUP($F$3,学校一覧!$C$4:$F$117,4,FALSE))</f>
        <v/>
      </c>
    </row>
    <row r="22" spans="1:23" ht="30" customHeight="1" x14ac:dyDescent="0.45">
      <c r="A22" s="89">
        <v>14</v>
      </c>
      <c r="B22" s="81"/>
      <c r="C22" s="78" t="str">
        <f>IF($B22="","",VLOOKUP($B22,入力用部員名簿!$B$2:$I$101,8,FALSE))</f>
        <v/>
      </c>
      <c r="D22" s="73" t="str">
        <f>IF($B22="","",VLOOKUP($B22,入力用部員名簿!$B$2:$I$101,2,FALSE))</f>
        <v/>
      </c>
      <c r="E22" s="73" t="str">
        <f t="shared" si="3"/>
        <v/>
      </c>
      <c r="F22" s="73" t="str">
        <f>IF($B22="","",VLOOKUP($B22,入力用部員名簿!$B$2:$I$101,4,FALSE))</f>
        <v/>
      </c>
      <c r="G22" s="73" t="str">
        <f t="shared" si="4"/>
        <v/>
      </c>
      <c r="H22" s="73" t="str">
        <f>IF($B22="","",VLOOKUP($B22,入力用部員名簿!$B$2:$I$101,5,FALSE))</f>
        <v/>
      </c>
      <c r="I22" s="73" t="str">
        <f>IF($B22="","",VLOOKUP($B22,入力用部員名簿!$B$2:$I$101,6,FALSE))</f>
        <v/>
      </c>
      <c r="J22" s="105" t="str">
        <f>IF($B22="","",VLOOKUP($B22,入力用部員名簿!$B$2:$I$101,7,FALSE))</f>
        <v/>
      </c>
      <c r="K22" s="58"/>
      <c r="L22" s="59"/>
      <c r="M22" s="59"/>
      <c r="N22" s="60"/>
      <c r="O22" s="61"/>
      <c r="P22" s="59"/>
      <c r="Q22" s="60"/>
      <c r="S22" t="str">
        <f>IF($B22="","",VLOOKUP($B22,入力用部員名簿!$B$2:$I$101,3,FALSE))</f>
        <v/>
      </c>
      <c r="T22" t="str">
        <f>IF(K22="","",VLOOKUP(K22,リスト!$I$3:$J$9,2,FALSE))</f>
        <v/>
      </c>
      <c r="U22" t="str">
        <f t="shared" si="2"/>
        <v/>
      </c>
      <c r="W22" t="str">
        <f>IF(B22="","",VLOOKUP($F$3,学校一覧!$C$4:$F$117,4,FALSE))</f>
        <v/>
      </c>
    </row>
    <row r="23" spans="1:23" ht="30" customHeight="1" x14ac:dyDescent="0.45">
      <c r="A23" s="90">
        <v>15</v>
      </c>
      <c r="B23" s="82"/>
      <c r="C23" s="79" t="str">
        <f>IF($B23="","",VLOOKUP($B23,入力用部員名簿!$B$2:$I$101,8,FALSE))</f>
        <v/>
      </c>
      <c r="D23" s="74" t="str">
        <f>IF($B23="","",VLOOKUP($B23,入力用部員名簿!$B$2:$I$101,2,FALSE))</f>
        <v/>
      </c>
      <c r="E23" s="74" t="str">
        <f t="shared" si="3"/>
        <v/>
      </c>
      <c r="F23" s="74" t="str">
        <f>IF($B23="","",VLOOKUP($B23,入力用部員名簿!$B$2:$I$101,4,FALSE))</f>
        <v/>
      </c>
      <c r="G23" s="74" t="str">
        <f t="shared" si="4"/>
        <v/>
      </c>
      <c r="H23" s="74" t="str">
        <f>IF($B23="","",VLOOKUP($B23,入力用部員名簿!$B$2:$I$101,5,FALSE))</f>
        <v/>
      </c>
      <c r="I23" s="74" t="str">
        <f>IF($B23="","",VLOOKUP($B23,入力用部員名簿!$B$2:$I$101,6,FALSE))</f>
        <v/>
      </c>
      <c r="J23" s="106" t="str">
        <f>IF($B23="","",VLOOKUP($B23,入力用部員名簿!$B$2:$I$101,7,FALSE))</f>
        <v/>
      </c>
      <c r="K23" s="62"/>
      <c r="L23" s="63"/>
      <c r="M23" s="63"/>
      <c r="N23" s="64"/>
      <c r="O23" s="65"/>
      <c r="P23" s="63"/>
      <c r="Q23" s="64"/>
      <c r="S23" t="str">
        <f>IF($B23="","",VLOOKUP($B23,入力用部員名簿!$B$2:$I$101,3,FALSE))</f>
        <v/>
      </c>
      <c r="T23" t="str">
        <f>IF(K23="","",VLOOKUP(K23,リスト!$I$3:$J$9,2,FALSE))</f>
        <v/>
      </c>
      <c r="U23" t="str">
        <f t="shared" si="2"/>
        <v/>
      </c>
      <c r="W23" t="str">
        <f>IF(B23="","",VLOOKUP($F$3,学校一覧!$C$4:$F$117,4,FALSE))</f>
        <v/>
      </c>
    </row>
  </sheetData>
  <mergeCells count="27">
    <mergeCell ref="O1:Q1"/>
    <mergeCell ref="A3:B4"/>
    <mergeCell ref="C3:D4"/>
    <mergeCell ref="J3:J4"/>
    <mergeCell ref="K3:M4"/>
    <mergeCell ref="N3:O3"/>
    <mergeCell ref="P3:Q3"/>
    <mergeCell ref="N4:O4"/>
    <mergeCell ref="P4:Q4"/>
    <mergeCell ref="F3:I3"/>
    <mergeCell ref="F4:I4"/>
    <mergeCell ref="K5:Q5"/>
    <mergeCell ref="A7:A8"/>
    <mergeCell ref="B7:B8"/>
    <mergeCell ref="C7:C8"/>
    <mergeCell ref="D7:D8"/>
    <mergeCell ref="E7:E8"/>
    <mergeCell ref="F7:F8"/>
    <mergeCell ref="G7:G8"/>
    <mergeCell ref="H7:H8"/>
    <mergeCell ref="O7:Q7"/>
    <mergeCell ref="I7:I8"/>
    <mergeCell ref="J7:J8"/>
    <mergeCell ref="K7:K8"/>
    <mergeCell ref="L7:L8"/>
    <mergeCell ref="M7:M8"/>
    <mergeCell ref="N7:N8"/>
  </mergeCells>
  <phoneticPr fontId="1"/>
  <dataValidations count="3">
    <dataValidation imeMode="on" allowBlank="1" showInputMessage="1" showErrorMessage="1" sqref="K3:M4" xr:uid="{00000000-0002-0000-0400-000000000000}"/>
    <dataValidation imeMode="off" allowBlank="1" showInputMessage="1" showErrorMessage="1" sqref="N9:N23 P3:Q4 Q9:Q23 B9:B23" xr:uid="{00000000-0002-0000-0400-000001000000}"/>
    <dataValidation showInputMessage="1" showErrorMessage="1" sqref="F4:I4" xr:uid="{00000000-0002-0000-0400-000002000000}"/>
  </dataValidations>
  <pageMargins left="0.78740157480314965" right="0.39370078740157483" top="0.78740157480314965" bottom="0.39370078740157483" header="0.31496062992125984" footer="0.31496062992125984"/>
  <pageSetup paperSize="9" scale="7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400-000003000000}">
          <x14:formula1>
            <xm:f>リスト!$C$2:$C$16</xm:f>
          </x14:formula1>
          <xm:sqref>C3:D4</xm:sqref>
        </x14:dataValidation>
        <x14:dataValidation type="list" showInputMessage="1" showErrorMessage="1" xr:uid="{00000000-0002-0000-0400-000004000000}">
          <x14:formula1>
            <xm:f>学校一覧!$C$3:$C$117</xm:f>
          </x14:formula1>
          <xm:sqref>F3</xm:sqref>
        </x14:dataValidation>
        <x14:dataValidation type="list" showInputMessage="1" showErrorMessage="1" xr:uid="{00000000-0002-0000-0400-000005000000}">
          <x14:formula1>
            <xm:f>リスト!$I$2:$I$9</xm:f>
          </x14:formula1>
          <xm:sqref>K9:K23</xm:sqref>
        </x14:dataValidation>
        <x14:dataValidation type="list" showInputMessage="1" showErrorMessage="1" xr:uid="{00000000-0002-0000-0400-000006000000}">
          <x14:formula1>
            <xm:f>リスト!$R$2:$R$5</xm:f>
          </x14:formula1>
          <xm:sqref>L9:L23</xm:sqref>
        </x14:dataValidation>
        <x14:dataValidation type="list" showInputMessage="1" showErrorMessage="1" xr:uid="{00000000-0002-0000-0400-000007000000}">
          <x14:formula1>
            <xm:f>リスト!$O$2:$O$14</xm:f>
          </x14:formula1>
          <xm:sqref>M9:M23</xm:sqref>
        </x14:dataValidation>
        <x14:dataValidation type="list" allowBlank="1" showInputMessage="1" showErrorMessage="1" xr:uid="{00000000-0002-0000-0400-000008000000}">
          <x14:formula1>
            <xm:f>リスト!$R$4:$R$5</xm:f>
          </x14:formula1>
          <xm:sqref>O9:O23</xm:sqref>
        </x14:dataValidation>
        <x14:dataValidation type="list" showInputMessage="1" showErrorMessage="1" xr:uid="{00000000-0002-0000-0400-000009000000}">
          <x14:formula1>
            <xm:f>リスト!$L$2:$L$4</xm:f>
          </x14:formula1>
          <xm:sqref>P9:P23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1"/>
  <sheetViews>
    <sheetView workbookViewId="0">
      <selection activeCell="C2" sqref="C2"/>
    </sheetView>
  </sheetViews>
  <sheetFormatPr defaultRowHeight="18" x14ac:dyDescent="0.45"/>
  <cols>
    <col min="1" max="5" width="5.09765625" customWidth="1"/>
    <col min="10" max="10" width="9" customWidth="1"/>
    <col min="11" max="12" width="4.19921875" customWidth="1"/>
    <col min="13" max="14" width="10.09765625" customWidth="1"/>
    <col min="15" max="15" width="5.3984375" customWidth="1"/>
    <col min="16" max="16" width="10.5" bestFit="1" customWidth="1"/>
    <col min="17" max="36" width="5.5" customWidth="1"/>
  </cols>
  <sheetData>
    <row r="1" spans="1:37" x14ac:dyDescent="0.45">
      <c r="A1" t="s">
        <v>879</v>
      </c>
      <c r="B1" t="s">
        <v>880</v>
      </c>
      <c r="C1" t="s">
        <v>881</v>
      </c>
      <c r="D1" t="s">
        <v>882</v>
      </c>
      <c r="E1" t="s">
        <v>883</v>
      </c>
      <c r="F1" t="s">
        <v>884</v>
      </c>
      <c r="G1" t="s">
        <v>885</v>
      </c>
      <c r="H1" t="s">
        <v>886</v>
      </c>
      <c r="I1" t="s">
        <v>887</v>
      </c>
      <c r="J1" t="s">
        <v>1</v>
      </c>
      <c r="K1" t="s">
        <v>2</v>
      </c>
      <c r="L1" t="s">
        <v>9</v>
      </c>
      <c r="M1" t="s">
        <v>888</v>
      </c>
      <c r="N1" t="s">
        <v>889</v>
      </c>
      <c r="O1" t="s">
        <v>890</v>
      </c>
      <c r="P1" t="s">
        <v>891</v>
      </c>
      <c r="Q1" t="s">
        <v>892</v>
      </c>
      <c r="R1" t="s">
        <v>893</v>
      </c>
      <c r="S1" t="s">
        <v>894</v>
      </c>
      <c r="T1" t="s">
        <v>895</v>
      </c>
      <c r="U1" t="s">
        <v>896</v>
      </c>
      <c r="V1" t="s">
        <v>897</v>
      </c>
      <c r="W1" t="s">
        <v>898</v>
      </c>
      <c r="X1" t="s">
        <v>899</v>
      </c>
      <c r="Y1" t="s">
        <v>900</v>
      </c>
      <c r="Z1" t="s">
        <v>901</v>
      </c>
      <c r="AA1" t="s">
        <v>902</v>
      </c>
      <c r="AB1" t="s">
        <v>903</v>
      </c>
      <c r="AC1" t="s">
        <v>904</v>
      </c>
      <c r="AD1" t="s">
        <v>905</v>
      </c>
      <c r="AE1" t="s">
        <v>906</v>
      </c>
      <c r="AF1" t="s">
        <v>907</v>
      </c>
      <c r="AG1" t="s">
        <v>908</v>
      </c>
      <c r="AH1" t="s">
        <v>909</v>
      </c>
      <c r="AI1" t="s">
        <v>910</v>
      </c>
      <c r="AJ1" t="s">
        <v>911</v>
      </c>
    </row>
    <row r="2" spans="1:37" x14ac:dyDescent="0.45">
      <c r="A2">
        <v>1</v>
      </c>
      <c r="B2" t="str">
        <f>IF(F2="","",男子申込書!$W$9)</f>
        <v/>
      </c>
      <c r="C2" t="str">
        <f>IF(男子申込書!B9="","",IF(男子申込書!C$3="高校",男子申込書!F$4,""))</f>
        <v/>
      </c>
      <c r="E2" t="str">
        <f>IF(男子申込書!B9="","",男子申込書!B9)</f>
        <v/>
      </c>
      <c r="F2" t="str">
        <f>IF(男子申込書!D9="","",男子申込書!D9)</f>
        <v/>
      </c>
      <c r="G2" t="str">
        <f>IF(男子申込書!E9="","",男子申込書!E9)</f>
        <v/>
      </c>
      <c r="H2" t="str">
        <f>IF(男子申込書!D9="","",男子申込書!D9)</f>
        <v/>
      </c>
      <c r="I2" t="str">
        <f>IF(男子申込書!F9="","",男子申込書!F9)</f>
        <v/>
      </c>
      <c r="J2" t="str">
        <f>IF(F2="","","JPN 日本")</f>
        <v/>
      </c>
      <c r="K2" t="str">
        <f>IF(F2="","",1)</f>
        <v/>
      </c>
      <c r="L2" t="str">
        <f>IF(男子申込書!H9="","",男子申込書!H9)</f>
        <v/>
      </c>
      <c r="M2" s="107" t="str">
        <f>IF(男子申込書!J9="","",男子申込書!J9)</f>
        <v/>
      </c>
      <c r="N2" s="109" t="str">
        <f>IF(男子申込書!J9="","",男子申込書!J9)</f>
        <v/>
      </c>
      <c r="O2" t="str">
        <f>IF(F2="","","秋田")</f>
        <v/>
      </c>
      <c r="P2" t="str">
        <f>IF(男子申込書!C9="","",男子申込書!C9)</f>
        <v/>
      </c>
      <c r="Q2" t="str">
        <f>IF(男子申込書!T9="","",男子申込書!T9)</f>
        <v/>
      </c>
      <c r="S2" t="str">
        <f>IF($Q2="","",0)</f>
        <v/>
      </c>
      <c r="T2" t="str">
        <f>IF($Q2="","",0)</f>
        <v/>
      </c>
      <c r="U2" t="str">
        <f>IF(男子申込書!U9="","",男子申込書!U9)</f>
        <v/>
      </c>
      <c r="W2" t="str">
        <f>IF($U2="","",0)</f>
        <v/>
      </c>
      <c r="X2" t="str">
        <f>IF($U2="","",0)</f>
        <v/>
      </c>
    </row>
    <row r="3" spans="1:37" x14ac:dyDescent="0.45">
      <c r="A3">
        <v>2</v>
      </c>
      <c r="B3" t="str">
        <f>IF(F3="","",男子申込書!$W$9)</f>
        <v/>
      </c>
      <c r="C3" t="str">
        <f>IF(男子申込書!B10="","",IF(男子申込書!C$3="高校",男子申込書!F$4,""))</f>
        <v/>
      </c>
      <c r="E3" t="str">
        <f>IF(男子申込書!B10="","",男子申込書!B10)</f>
        <v/>
      </c>
      <c r="F3" t="str">
        <f>IF(男子申込書!D10="","",男子申込書!D10)</f>
        <v/>
      </c>
      <c r="G3" t="str">
        <f>IF(男子申込書!E10="","",男子申込書!E10)</f>
        <v/>
      </c>
      <c r="H3" t="str">
        <f>IF(男子申込書!D10="","",男子申込書!D10)</f>
        <v/>
      </c>
      <c r="I3" t="str">
        <f>IF(男子申込書!F10="","",男子申込書!F10)</f>
        <v/>
      </c>
      <c r="J3" t="str">
        <f t="shared" ref="J3:J16" si="0">IF(F3="","","JPN 日本")</f>
        <v/>
      </c>
      <c r="K3" t="str">
        <f t="shared" ref="K3:K16" si="1">IF(F3="","",1)</f>
        <v/>
      </c>
      <c r="L3" t="str">
        <f>IF(男子申込書!H10="","",男子申込書!H10)</f>
        <v/>
      </c>
      <c r="M3" s="107" t="str">
        <f>IF(男子申込書!J10="","",男子申込書!J10)</f>
        <v/>
      </c>
      <c r="N3" s="109" t="str">
        <f>IF(男子申込書!J10="","",男子申込書!J10)</f>
        <v/>
      </c>
      <c r="O3" t="str">
        <f t="shared" ref="O3:O16" si="2">IF(F3="","","秋田")</f>
        <v/>
      </c>
      <c r="P3" t="str">
        <f>IF(男子申込書!C10="","",男子申込書!C10)</f>
        <v/>
      </c>
      <c r="Q3" t="str">
        <f>IF(男子申込書!T10="","",男子申込書!T10)</f>
        <v/>
      </c>
      <c r="S3" t="str">
        <f t="shared" ref="S3:T18" si="3">IF($Q3="","",0)</f>
        <v/>
      </c>
      <c r="T3" t="str">
        <f t="shared" si="3"/>
        <v/>
      </c>
      <c r="U3" t="str">
        <f>IF(男子申込書!U10="","",男子申込書!U10)</f>
        <v/>
      </c>
      <c r="W3" t="str">
        <f t="shared" ref="W3:X18" si="4">IF($U3="","",0)</f>
        <v/>
      </c>
      <c r="X3" t="str">
        <f t="shared" si="4"/>
        <v/>
      </c>
    </row>
    <row r="4" spans="1:37" x14ac:dyDescent="0.45">
      <c r="A4">
        <v>3</v>
      </c>
      <c r="B4" t="str">
        <f>IF(F4="","",男子申込書!$W$9)</f>
        <v/>
      </c>
      <c r="C4" t="str">
        <f>IF(男子申込書!B11="","",IF(男子申込書!C$3="高校",男子申込書!F$4,""))</f>
        <v/>
      </c>
      <c r="E4" t="str">
        <f>IF(男子申込書!B11="","",男子申込書!B11)</f>
        <v/>
      </c>
      <c r="F4" t="str">
        <f>IF(男子申込書!D11="","",男子申込書!D11)</f>
        <v/>
      </c>
      <c r="G4" t="str">
        <f>IF(男子申込書!E11="","",男子申込書!E11)</f>
        <v/>
      </c>
      <c r="H4" t="str">
        <f>IF(男子申込書!D11="","",男子申込書!D11)</f>
        <v/>
      </c>
      <c r="I4" t="str">
        <f>IF(男子申込書!F11="","",男子申込書!F11)</f>
        <v/>
      </c>
      <c r="J4" t="str">
        <f t="shared" si="0"/>
        <v/>
      </c>
      <c r="K4" t="str">
        <f t="shared" si="1"/>
        <v/>
      </c>
      <c r="L4" t="str">
        <f>IF(男子申込書!H11="","",男子申込書!H11)</f>
        <v/>
      </c>
      <c r="M4" s="107" t="str">
        <f>IF(男子申込書!J11="","",男子申込書!J11)</f>
        <v/>
      </c>
      <c r="N4" s="109" t="str">
        <f>IF(男子申込書!J11="","",男子申込書!J11)</f>
        <v/>
      </c>
      <c r="O4" t="str">
        <f t="shared" si="2"/>
        <v/>
      </c>
      <c r="P4" t="str">
        <f>IF(男子申込書!C11="","",男子申込書!C11)</f>
        <v/>
      </c>
      <c r="Q4" t="str">
        <f>IF(男子申込書!T11="","",男子申込書!T11)</f>
        <v/>
      </c>
      <c r="S4" t="str">
        <f t="shared" si="3"/>
        <v/>
      </c>
      <c r="T4" t="str">
        <f t="shared" si="3"/>
        <v/>
      </c>
      <c r="U4" t="str">
        <f>IF(男子申込書!U11="","",男子申込書!U11)</f>
        <v/>
      </c>
      <c r="W4" t="str">
        <f t="shared" si="4"/>
        <v/>
      </c>
      <c r="X4" t="str">
        <f t="shared" si="4"/>
        <v/>
      </c>
    </row>
    <row r="5" spans="1:37" x14ac:dyDescent="0.45">
      <c r="A5">
        <v>4</v>
      </c>
      <c r="B5" t="str">
        <f>IF(F5="","",男子申込書!$W$9)</f>
        <v/>
      </c>
      <c r="C5" t="str">
        <f>IF(男子申込書!B12="","",IF(男子申込書!C$3="高校",男子申込書!F$4,""))</f>
        <v/>
      </c>
      <c r="E5" t="str">
        <f>IF(男子申込書!B12="","",男子申込書!B12)</f>
        <v/>
      </c>
      <c r="F5" t="str">
        <f>IF(男子申込書!D12="","",男子申込書!D12)</f>
        <v/>
      </c>
      <c r="G5" t="str">
        <f>IF(男子申込書!E12="","",男子申込書!E12)</f>
        <v/>
      </c>
      <c r="H5" t="str">
        <f>IF(男子申込書!D12="","",男子申込書!D12)</f>
        <v/>
      </c>
      <c r="I5" t="str">
        <f>IF(男子申込書!F12="","",男子申込書!F12)</f>
        <v/>
      </c>
      <c r="J5" t="str">
        <f t="shared" si="0"/>
        <v/>
      </c>
      <c r="K5" t="str">
        <f t="shared" si="1"/>
        <v/>
      </c>
      <c r="L5" t="str">
        <f>IF(男子申込書!H12="","",男子申込書!H12)</f>
        <v/>
      </c>
      <c r="M5" s="107" t="str">
        <f>IF(男子申込書!J12="","",男子申込書!J12)</f>
        <v/>
      </c>
      <c r="N5" s="109" t="str">
        <f>IF(男子申込書!J12="","",男子申込書!J12)</f>
        <v/>
      </c>
      <c r="O5" t="str">
        <f t="shared" si="2"/>
        <v/>
      </c>
      <c r="P5" t="str">
        <f>IF(男子申込書!C12="","",男子申込書!C12)</f>
        <v/>
      </c>
      <c r="Q5" t="str">
        <f>IF(男子申込書!T12="","",男子申込書!T12)</f>
        <v/>
      </c>
      <c r="S5" t="str">
        <f t="shared" si="3"/>
        <v/>
      </c>
      <c r="T5" t="str">
        <f t="shared" si="3"/>
        <v/>
      </c>
      <c r="U5" t="str">
        <f>IF(男子申込書!U12="","",男子申込書!U12)</f>
        <v/>
      </c>
      <c r="W5" t="str">
        <f t="shared" si="4"/>
        <v/>
      </c>
      <c r="X5" t="str">
        <f t="shared" si="4"/>
        <v/>
      </c>
    </row>
    <row r="6" spans="1:37" x14ac:dyDescent="0.45">
      <c r="A6">
        <v>5</v>
      </c>
      <c r="B6" t="str">
        <f>IF(F6="","",男子申込書!$W$9)</f>
        <v/>
      </c>
      <c r="C6" t="str">
        <f>IF(男子申込書!B13="","",IF(男子申込書!C$3="高校",男子申込書!F$4,""))</f>
        <v/>
      </c>
      <c r="E6" t="str">
        <f>IF(男子申込書!B13="","",男子申込書!B13)</f>
        <v/>
      </c>
      <c r="F6" t="str">
        <f>IF(男子申込書!D13="","",男子申込書!D13)</f>
        <v/>
      </c>
      <c r="G6" t="str">
        <f>IF(男子申込書!E13="","",男子申込書!E13)</f>
        <v/>
      </c>
      <c r="H6" t="str">
        <f>IF(男子申込書!D13="","",男子申込書!D13)</f>
        <v/>
      </c>
      <c r="I6" t="str">
        <f>IF(男子申込書!F13="","",男子申込書!F13)</f>
        <v/>
      </c>
      <c r="J6" t="str">
        <f t="shared" si="0"/>
        <v/>
      </c>
      <c r="K6" t="str">
        <f t="shared" si="1"/>
        <v/>
      </c>
      <c r="L6" t="str">
        <f>IF(男子申込書!H13="","",男子申込書!H13)</f>
        <v/>
      </c>
      <c r="M6" s="107" t="str">
        <f>IF(男子申込書!J13="","",男子申込書!J13)</f>
        <v/>
      </c>
      <c r="N6" s="109" t="str">
        <f>IF(男子申込書!J13="","",男子申込書!J13)</f>
        <v/>
      </c>
      <c r="O6" t="str">
        <f t="shared" si="2"/>
        <v/>
      </c>
      <c r="P6" t="str">
        <f>IF(男子申込書!C13="","",男子申込書!C13)</f>
        <v/>
      </c>
      <c r="Q6" t="str">
        <f>IF(男子申込書!T13="","",男子申込書!T13)</f>
        <v/>
      </c>
      <c r="S6" t="str">
        <f t="shared" si="3"/>
        <v/>
      </c>
      <c r="T6" t="str">
        <f t="shared" si="3"/>
        <v/>
      </c>
      <c r="U6" t="str">
        <f>IF(男子申込書!U13="","",男子申込書!U13)</f>
        <v/>
      </c>
      <c r="W6" t="str">
        <f t="shared" si="4"/>
        <v/>
      </c>
      <c r="X6" t="str">
        <f t="shared" si="4"/>
        <v/>
      </c>
    </row>
    <row r="7" spans="1:37" x14ac:dyDescent="0.45">
      <c r="A7">
        <v>6</v>
      </c>
      <c r="B7" t="str">
        <f>IF(F7="","",男子申込書!$W$9)</f>
        <v/>
      </c>
      <c r="C7" t="str">
        <f>IF(男子申込書!B14="","",IF(男子申込書!C$3="高校",男子申込書!F$4,""))</f>
        <v/>
      </c>
      <c r="E7" t="str">
        <f>IF(男子申込書!B14="","",男子申込書!B14)</f>
        <v/>
      </c>
      <c r="F7" t="str">
        <f>IF(男子申込書!D14="","",男子申込書!D14)</f>
        <v/>
      </c>
      <c r="G7" t="str">
        <f>IF(男子申込書!E14="","",男子申込書!E14)</f>
        <v/>
      </c>
      <c r="H7" t="str">
        <f>IF(男子申込書!D14="","",男子申込書!D14)</f>
        <v/>
      </c>
      <c r="I7" t="str">
        <f>IF(男子申込書!F14="","",男子申込書!F14)</f>
        <v/>
      </c>
      <c r="J7" t="str">
        <f t="shared" si="0"/>
        <v/>
      </c>
      <c r="K7" t="str">
        <f t="shared" si="1"/>
        <v/>
      </c>
      <c r="L7" t="str">
        <f>IF(男子申込書!H14="","",男子申込書!H14)</f>
        <v/>
      </c>
      <c r="M7" s="107" t="str">
        <f>IF(男子申込書!J14="","",男子申込書!J14)</f>
        <v/>
      </c>
      <c r="N7" s="109" t="str">
        <f>IF(男子申込書!J14="","",男子申込書!J14)</f>
        <v/>
      </c>
      <c r="O7" t="str">
        <f t="shared" si="2"/>
        <v/>
      </c>
      <c r="P7" t="str">
        <f>IF(男子申込書!C14="","",男子申込書!C14)</f>
        <v/>
      </c>
      <c r="Q7" t="str">
        <f>IF(男子申込書!T14="","",男子申込書!T14)</f>
        <v/>
      </c>
      <c r="S7" t="str">
        <f t="shared" si="3"/>
        <v/>
      </c>
      <c r="T7" t="str">
        <f t="shared" si="3"/>
        <v/>
      </c>
      <c r="U7" t="str">
        <f>IF(男子申込書!U14="","",男子申込書!U14)</f>
        <v/>
      </c>
      <c r="W7" t="str">
        <f t="shared" si="4"/>
        <v/>
      </c>
      <c r="X7" t="str">
        <f t="shared" si="4"/>
        <v/>
      </c>
    </row>
    <row r="8" spans="1:37" x14ac:dyDescent="0.45">
      <c r="A8">
        <v>7</v>
      </c>
      <c r="B8" t="str">
        <f>IF(F8="","",男子申込書!$W$9)</f>
        <v/>
      </c>
      <c r="C8" t="str">
        <f>IF(男子申込書!B15="","",IF(男子申込書!C$3="高校",男子申込書!F$4,""))</f>
        <v/>
      </c>
      <c r="E8" t="str">
        <f>IF(男子申込書!B15="","",男子申込書!B15)</f>
        <v/>
      </c>
      <c r="F8" t="str">
        <f>IF(男子申込書!D15="","",男子申込書!D15)</f>
        <v/>
      </c>
      <c r="G8" t="str">
        <f>IF(男子申込書!E15="","",男子申込書!E15)</f>
        <v/>
      </c>
      <c r="H8" t="str">
        <f>IF(男子申込書!D15="","",男子申込書!D15)</f>
        <v/>
      </c>
      <c r="I8" t="str">
        <f>IF(男子申込書!F15="","",男子申込書!F15)</f>
        <v/>
      </c>
      <c r="J8" t="str">
        <f t="shared" si="0"/>
        <v/>
      </c>
      <c r="K8" t="str">
        <f t="shared" si="1"/>
        <v/>
      </c>
      <c r="L8" t="str">
        <f>IF(男子申込書!H15="","",男子申込書!H15)</f>
        <v/>
      </c>
      <c r="M8" s="107" t="str">
        <f>IF(男子申込書!J15="","",男子申込書!J15)</f>
        <v/>
      </c>
      <c r="N8" s="109" t="str">
        <f>IF(男子申込書!J15="","",男子申込書!J15)</f>
        <v/>
      </c>
      <c r="O8" t="str">
        <f t="shared" si="2"/>
        <v/>
      </c>
      <c r="P8" t="str">
        <f>IF(男子申込書!C15="","",男子申込書!C15)</f>
        <v/>
      </c>
      <c r="Q8" t="str">
        <f>IF(男子申込書!T15="","",男子申込書!T15)</f>
        <v/>
      </c>
      <c r="S8" t="str">
        <f t="shared" si="3"/>
        <v/>
      </c>
      <c r="T8" t="str">
        <f t="shared" si="3"/>
        <v/>
      </c>
      <c r="U8" t="str">
        <f>IF(男子申込書!U15="","",男子申込書!U15)</f>
        <v/>
      </c>
      <c r="W8" t="str">
        <f t="shared" si="4"/>
        <v/>
      </c>
      <c r="X8" t="str">
        <f t="shared" si="4"/>
        <v/>
      </c>
    </row>
    <row r="9" spans="1:37" x14ac:dyDescent="0.45">
      <c r="A9">
        <v>8</v>
      </c>
      <c r="B9" t="str">
        <f>IF(F9="","",男子申込書!$W$9)</f>
        <v/>
      </c>
      <c r="C9" t="str">
        <f>IF(男子申込書!B16="","",IF(男子申込書!C$3="高校",男子申込書!F$4,""))</f>
        <v/>
      </c>
      <c r="E9" t="str">
        <f>IF(男子申込書!B16="","",男子申込書!B16)</f>
        <v/>
      </c>
      <c r="F9" t="str">
        <f>IF(男子申込書!D16="","",男子申込書!D16)</f>
        <v/>
      </c>
      <c r="G9" t="str">
        <f>IF(男子申込書!E16="","",男子申込書!E16)</f>
        <v/>
      </c>
      <c r="H9" t="str">
        <f>IF(男子申込書!D16="","",男子申込書!D16)</f>
        <v/>
      </c>
      <c r="I9" t="str">
        <f>IF(男子申込書!F16="","",男子申込書!F16)</f>
        <v/>
      </c>
      <c r="J9" t="str">
        <f t="shared" si="0"/>
        <v/>
      </c>
      <c r="K9" t="str">
        <f t="shared" si="1"/>
        <v/>
      </c>
      <c r="L9" t="str">
        <f>IF(男子申込書!H16="","",男子申込書!H16)</f>
        <v/>
      </c>
      <c r="M9" s="107" t="str">
        <f>IF(男子申込書!J16="","",男子申込書!J16)</f>
        <v/>
      </c>
      <c r="N9" s="109" t="str">
        <f>IF(男子申込書!J16="","",男子申込書!J16)</f>
        <v/>
      </c>
      <c r="O9" t="str">
        <f t="shared" si="2"/>
        <v/>
      </c>
      <c r="P9" t="str">
        <f>IF(男子申込書!C16="","",男子申込書!C16)</f>
        <v/>
      </c>
      <c r="Q9" t="str">
        <f>IF(男子申込書!T16="","",男子申込書!T16)</f>
        <v/>
      </c>
      <c r="S9" t="str">
        <f t="shared" si="3"/>
        <v/>
      </c>
      <c r="T9" t="str">
        <f t="shared" si="3"/>
        <v/>
      </c>
      <c r="U9" t="str">
        <f>IF(男子申込書!U16="","",男子申込書!U16)</f>
        <v/>
      </c>
      <c r="W9" t="str">
        <f t="shared" si="4"/>
        <v/>
      </c>
      <c r="X9" t="str">
        <f t="shared" si="4"/>
        <v/>
      </c>
    </row>
    <row r="10" spans="1:37" x14ac:dyDescent="0.45">
      <c r="A10">
        <v>9</v>
      </c>
      <c r="B10" t="str">
        <f>IF(F10="","",男子申込書!$W$9)</f>
        <v/>
      </c>
      <c r="C10" t="str">
        <f>IF(男子申込書!B17="","",IF(男子申込書!C$3="高校",男子申込書!F$4,""))</f>
        <v/>
      </c>
      <c r="E10" t="str">
        <f>IF(男子申込書!B17="","",男子申込書!B17)</f>
        <v/>
      </c>
      <c r="F10" t="str">
        <f>IF(男子申込書!D17="","",男子申込書!D17)</f>
        <v/>
      </c>
      <c r="G10" t="str">
        <f>IF(男子申込書!E17="","",男子申込書!E17)</f>
        <v/>
      </c>
      <c r="H10" t="str">
        <f>IF(男子申込書!D17="","",男子申込書!D17)</f>
        <v/>
      </c>
      <c r="I10" t="str">
        <f>IF(男子申込書!F17="","",男子申込書!F17)</f>
        <v/>
      </c>
      <c r="J10" t="str">
        <f t="shared" si="0"/>
        <v/>
      </c>
      <c r="K10" t="str">
        <f t="shared" si="1"/>
        <v/>
      </c>
      <c r="L10" t="str">
        <f>IF(男子申込書!H17="","",男子申込書!H17)</f>
        <v/>
      </c>
      <c r="M10" s="107" t="str">
        <f>IF(男子申込書!J17="","",男子申込書!J17)</f>
        <v/>
      </c>
      <c r="N10" s="109" t="str">
        <f>IF(男子申込書!J17="","",男子申込書!J17)</f>
        <v/>
      </c>
      <c r="O10" t="str">
        <f t="shared" si="2"/>
        <v/>
      </c>
      <c r="P10" t="str">
        <f>IF(男子申込書!C17="","",男子申込書!C17)</f>
        <v/>
      </c>
      <c r="Q10" t="str">
        <f>IF(男子申込書!T17="","",男子申込書!T17)</f>
        <v/>
      </c>
      <c r="S10" t="str">
        <f t="shared" si="3"/>
        <v/>
      </c>
      <c r="T10" t="str">
        <f t="shared" si="3"/>
        <v/>
      </c>
      <c r="U10" t="str">
        <f>IF(男子申込書!U17="","",男子申込書!U17)</f>
        <v/>
      </c>
      <c r="W10" t="str">
        <f t="shared" si="4"/>
        <v/>
      </c>
      <c r="X10" t="str">
        <f t="shared" si="4"/>
        <v/>
      </c>
    </row>
    <row r="11" spans="1:37" x14ac:dyDescent="0.45">
      <c r="A11">
        <v>10</v>
      </c>
      <c r="B11" t="str">
        <f>IF(F11="","",男子申込書!$W$9)</f>
        <v/>
      </c>
      <c r="C11" t="str">
        <f>IF(男子申込書!B18="","",IF(男子申込書!C$3="高校",男子申込書!F$4,""))</f>
        <v/>
      </c>
      <c r="E11" t="str">
        <f>IF(男子申込書!B18="","",男子申込書!B18)</f>
        <v/>
      </c>
      <c r="F11" t="str">
        <f>IF(男子申込書!D18="","",男子申込書!D18)</f>
        <v/>
      </c>
      <c r="G11" t="str">
        <f>IF(男子申込書!E18="","",男子申込書!E18)</f>
        <v/>
      </c>
      <c r="H11" t="str">
        <f>IF(男子申込書!D18="","",男子申込書!D18)</f>
        <v/>
      </c>
      <c r="I11" t="str">
        <f>IF(男子申込書!F18="","",男子申込書!F18)</f>
        <v/>
      </c>
      <c r="J11" t="str">
        <f t="shared" si="0"/>
        <v/>
      </c>
      <c r="K11" t="str">
        <f t="shared" si="1"/>
        <v/>
      </c>
      <c r="L11" t="str">
        <f>IF(男子申込書!H18="","",男子申込書!H18)</f>
        <v/>
      </c>
      <c r="M11" s="107" t="str">
        <f>IF(男子申込書!J18="","",男子申込書!J18)</f>
        <v/>
      </c>
      <c r="N11" s="109" t="str">
        <f>IF(男子申込書!J18="","",男子申込書!J18)</f>
        <v/>
      </c>
      <c r="O11" t="str">
        <f t="shared" si="2"/>
        <v/>
      </c>
      <c r="P11" t="str">
        <f>IF(男子申込書!C18="","",男子申込書!C18)</f>
        <v/>
      </c>
      <c r="Q11" t="str">
        <f>IF(男子申込書!T18="","",男子申込書!T18)</f>
        <v/>
      </c>
      <c r="S11" t="str">
        <f t="shared" si="3"/>
        <v/>
      </c>
      <c r="T11" t="str">
        <f t="shared" si="3"/>
        <v/>
      </c>
      <c r="U11" t="str">
        <f>IF(男子申込書!U18="","",男子申込書!U18)</f>
        <v/>
      </c>
      <c r="W11" t="str">
        <f t="shared" si="4"/>
        <v/>
      </c>
      <c r="X11" t="str">
        <f t="shared" si="4"/>
        <v/>
      </c>
    </row>
    <row r="12" spans="1:37" x14ac:dyDescent="0.45">
      <c r="A12">
        <v>11</v>
      </c>
      <c r="B12" t="str">
        <f>IF(F12="","",男子申込書!$W$9)</f>
        <v/>
      </c>
      <c r="C12" t="str">
        <f>IF(男子申込書!B19="","",IF(男子申込書!C$3="高校",男子申込書!F$4,""))</f>
        <v/>
      </c>
      <c r="E12" t="str">
        <f>IF(男子申込書!B19="","",男子申込書!B19)</f>
        <v/>
      </c>
      <c r="F12" t="str">
        <f>IF(男子申込書!D19="","",男子申込書!D19)</f>
        <v/>
      </c>
      <c r="G12" t="str">
        <f>IF(男子申込書!E19="","",男子申込書!E19)</f>
        <v/>
      </c>
      <c r="H12" t="str">
        <f>IF(男子申込書!D19="","",男子申込書!D19)</f>
        <v/>
      </c>
      <c r="I12" t="str">
        <f>IF(男子申込書!F19="","",男子申込書!F19)</f>
        <v/>
      </c>
      <c r="J12" t="str">
        <f t="shared" si="0"/>
        <v/>
      </c>
      <c r="K12" t="str">
        <f t="shared" si="1"/>
        <v/>
      </c>
      <c r="L12" t="str">
        <f>IF(男子申込書!H19="","",男子申込書!H19)</f>
        <v/>
      </c>
      <c r="M12" s="107" t="str">
        <f>IF(男子申込書!J19="","",男子申込書!J19)</f>
        <v/>
      </c>
      <c r="N12" s="109" t="str">
        <f>IF(男子申込書!J19="","",男子申込書!J19)</f>
        <v/>
      </c>
      <c r="O12" t="str">
        <f t="shared" si="2"/>
        <v/>
      </c>
      <c r="P12" t="str">
        <f>IF(男子申込書!C19="","",男子申込書!C19)</f>
        <v/>
      </c>
      <c r="Q12" t="str">
        <f>IF(男子申込書!T19="","",男子申込書!T19)</f>
        <v/>
      </c>
      <c r="S12" t="str">
        <f t="shared" si="3"/>
        <v/>
      </c>
      <c r="T12" t="str">
        <f t="shared" si="3"/>
        <v/>
      </c>
      <c r="U12" t="str">
        <f>IF(男子申込書!U19="","",男子申込書!U19)</f>
        <v/>
      </c>
      <c r="W12" t="str">
        <f t="shared" si="4"/>
        <v/>
      </c>
      <c r="X12" t="str">
        <f t="shared" si="4"/>
        <v/>
      </c>
    </row>
    <row r="13" spans="1:37" x14ac:dyDescent="0.45">
      <c r="A13">
        <v>12</v>
      </c>
      <c r="B13" t="str">
        <f>IF(F13="","",男子申込書!$W$9)</f>
        <v/>
      </c>
      <c r="C13" t="str">
        <f>IF(男子申込書!B20="","",IF(男子申込書!C$3="高校",男子申込書!F$4,""))</f>
        <v/>
      </c>
      <c r="E13" t="str">
        <f>IF(男子申込書!B20="","",男子申込書!B20)</f>
        <v/>
      </c>
      <c r="F13" t="str">
        <f>IF(男子申込書!D20="","",男子申込書!D20)</f>
        <v/>
      </c>
      <c r="G13" t="str">
        <f>IF(男子申込書!E20="","",男子申込書!E20)</f>
        <v/>
      </c>
      <c r="H13" t="str">
        <f>IF(男子申込書!D20="","",男子申込書!D20)</f>
        <v/>
      </c>
      <c r="I13" t="str">
        <f>IF(男子申込書!F20="","",男子申込書!F20)</f>
        <v/>
      </c>
      <c r="J13" t="str">
        <f t="shared" si="0"/>
        <v/>
      </c>
      <c r="K13" t="str">
        <f t="shared" si="1"/>
        <v/>
      </c>
      <c r="L13" t="str">
        <f>IF(男子申込書!H20="","",男子申込書!H20)</f>
        <v/>
      </c>
      <c r="M13" s="107" t="str">
        <f>IF(男子申込書!J20="","",男子申込書!J20)</f>
        <v/>
      </c>
      <c r="N13" s="109" t="str">
        <f>IF(男子申込書!J20="","",男子申込書!J20)</f>
        <v/>
      </c>
      <c r="O13" t="str">
        <f t="shared" si="2"/>
        <v/>
      </c>
      <c r="P13" t="str">
        <f>IF(男子申込書!C20="","",男子申込書!C20)</f>
        <v/>
      </c>
      <c r="Q13" t="str">
        <f>IF(男子申込書!T20="","",男子申込書!T20)</f>
        <v/>
      </c>
      <c r="S13" t="str">
        <f t="shared" si="3"/>
        <v/>
      </c>
      <c r="T13" t="str">
        <f t="shared" si="3"/>
        <v/>
      </c>
      <c r="U13" t="str">
        <f>IF(男子申込書!U20="","",男子申込書!U20)</f>
        <v/>
      </c>
      <c r="W13" t="str">
        <f t="shared" si="4"/>
        <v/>
      </c>
      <c r="X13" t="str">
        <f t="shared" si="4"/>
        <v/>
      </c>
    </row>
    <row r="14" spans="1:37" x14ac:dyDescent="0.45">
      <c r="A14">
        <v>13</v>
      </c>
      <c r="B14" t="str">
        <f>IF(F14="","",男子申込書!$W$9)</f>
        <v/>
      </c>
      <c r="C14" t="str">
        <f>IF(男子申込書!B21="","",IF(男子申込書!C$3="高校",男子申込書!F$4,""))</f>
        <v/>
      </c>
      <c r="E14" t="str">
        <f>IF(男子申込書!B21="","",男子申込書!B21)</f>
        <v/>
      </c>
      <c r="F14" t="str">
        <f>IF(男子申込書!D21="","",男子申込書!D21)</f>
        <v/>
      </c>
      <c r="G14" t="str">
        <f>IF(男子申込書!E21="","",男子申込書!E21)</f>
        <v/>
      </c>
      <c r="H14" t="str">
        <f>IF(男子申込書!D21="","",男子申込書!D21)</f>
        <v/>
      </c>
      <c r="I14" t="str">
        <f>IF(男子申込書!F21="","",男子申込書!F21)</f>
        <v/>
      </c>
      <c r="J14" t="str">
        <f t="shared" si="0"/>
        <v/>
      </c>
      <c r="K14" t="str">
        <f t="shared" si="1"/>
        <v/>
      </c>
      <c r="L14" t="str">
        <f>IF(男子申込書!H21="","",男子申込書!H21)</f>
        <v/>
      </c>
      <c r="M14" s="107" t="str">
        <f>IF(男子申込書!J21="","",男子申込書!J21)</f>
        <v/>
      </c>
      <c r="N14" s="109" t="str">
        <f>IF(男子申込書!J21="","",男子申込書!J21)</f>
        <v/>
      </c>
      <c r="O14" t="str">
        <f t="shared" si="2"/>
        <v/>
      </c>
      <c r="P14" t="str">
        <f>IF(男子申込書!C21="","",男子申込書!C21)</f>
        <v/>
      </c>
      <c r="Q14" t="str">
        <f>IF(男子申込書!T21="","",男子申込書!T21)</f>
        <v/>
      </c>
      <c r="S14" t="str">
        <f t="shared" si="3"/>
        <v/>
      </c>
      <c r="T14" t="str">
        <f t="shared" si="3"/>
        <v/>
      </c>
      <c r="U14" t="str">
        <f>IF(男子申込書!U21="","",男子申込書!U21)</f>
        <v/>
      </c>
      <c r="W14" t="str">
        <f t="shared" si="4"/>
        <v/>
      </c>
      <c r="X14" t="str">
        <f t="shared" si="4"/>
        <v/>
      </c>
    </row>
    <row r="15" spans="1:37" x14ac:dyDescent="0.45">
      <c r="A15">
        <v>14</v>
      </c>
      <c r="B15" t="str">
        <f>IF(F15="","",男子申込書!$W$9)</f>
        <v/>
      </c>
      <c r="C15" t="str">
        <f>IF(男子申込書!B22="","",IF(男子申込書!C$3="高校",男子申込書!F$4,""))</f>
        <v/>
      </c>
      <c r="E15" t="str">
        <f>IF(男子申込書!B22="","",男子申込書!B22)</f>
        <v/>
      </c>
      <c r="F15" t="str">
        <f>IF(男子申込書!D22="","",男子申込書!D22)</f>
        <v/>
      </c>
      <c r="G15" t="str">
        <f>IF(男子申込書!E22="","",男子申込書!E22)</f>
        <v/>
      </c>
      <c r="H15" t="str">
        <f>IF(男子申込書!D22="","",男子申込書!D22)</f>
        <v/>
      </c>
      <c r="I15" t="str">
        <f>IF(男子申込書!F22="","",男子申込書!F22)</f>
        <v/>
      </c>
      <c r="J15" t="str">
        <f t="shared" si="0"/>
        <v/>
      </c>
      <c r="K15" t="str">
        <f t="shared" si="1"/>
        <v/>
      </c>
      <c r="L15" t="str">
        <f>IF(男子申込書!H22="","",男子申込書!H22)</f>
        <v/>
      </c>
      <c r="M15" s="107" t="str">
        <f>IF(男子申込書!J22="","",男子申込書!J22)</f>
        <v/>
      </c>
      <c r="N15" s="109" t="str">
        <f>IF(男子申込書!J22="","",男子申込書!J22)</f>
        <v/>
      </c>
      <c r="O15" t="str">
        <f t="shared" si="2"/>
        <v/>
      </c>
      <c r="P15" t="str">
        <f>IF(男子申込書!C22="","",男子申込書!C22)</f>
        <v/>
      </c>
      <c r="Q15" t="str">
        <f>IF(男子申込書!T22="","",男子申込書!T22)</f>
        <v/>
      </c>
      <c r="S15" t="str">
        <f t="shared" si="3"/>
        <v/>
      </c>
      <c r="T15" t="str">
        <f t="shared" si="3"/>
        <v/>
      </c>
      <c r="U15" t="str">
        <f>IF(男子申込書!U22="","",男子申込書!U22)</f>
        <v/>
      </c>
      <c r="W15" t="str">
        <f t="shared" si="4"/>
        <v/>
      </c>
      <c r="X15" t="str">
        <f t="shared" si="4"/>
        <v/>
      </c>
    </row>
    <row r="16" spans="1:37" x14ac:dyDescent="0.45">
      <c r="A16" s="91">
        <v>15</v>
      </c>
      <c r="B16" s="91" t="str">
        <f>IF(F16="","",男子申込書!$W$9)</f>
        <v/>
      </c>
      <c r="C16" s="91" t="str">
        <f>IF(男子申込書!B23="","",IF(男子申込書!C$3="高校",男子申込書!F$4,""))</f>
        <v/>
      </c>
      <c r="D16" s="91"/>
      <c r="E16" s="91" t="str">
        <f>IF(男子申込書!B23="","",男子申込書!B23)</f>
        <v/>
      </c>
      <c r="F16" s="91" t="str">
        <f>IF(男子申込書!D23="","",男子申込書!D23)</f>
        <v/>
      </c>
      <c r="G16" s="91" t="str">
        <f>IF(男子申込書!E23="","",男子申込書!E23)</f>
        <v/>
      </c>
      <c r="H16" s="91" t="str">
        <f>IF(男子申込書!D23="","",男子申込書!D23)</f>
        <v/>
      </c>
      <c r="I16" s="91" t="str">
        <f>IF(男子申込書!F23="","",男子申込書!F23)</f>
        <v/>
      </c>
      <c r="J16" s="91" t="str">
        <f t="shared" si="0"/>
        <v/>
      </c>
      <c r="K16" s="91" t="str">
        <f t="shared" si="1"/>
        <v/>
      </c>
      <c r="L16" s="91" t="str">
        <f>IF(男子申込書!H23="","",男子申込書!H23)</f>
        <v/>
      </c>
      <c r="M16" s="108" t="str">
        <f>IF(男子申込書!J23="","",男子申込書!J23)</f>
        <v/>
      </c>
      <c r="N16" s="110" t="str">
        <f>IF(男子申込書!J23="","",男子申込書!J23)</f>
        <v/>
      </c>
      <c r="O16" s="91" t="str">
        <f t="shared" si="2"/>
        <v/>
      </c>
      <c r="P16" s="91" t="str">
        <f>IF(男子申込書!C23="","",男子申込書!C23)</f>
        <v/>
      </c>
      <c r="Q16" s="91" t="str">
        <f>IF(男子申込書!T23="","",男子申込書!T23)</f>
        <v/>
      </c>
      <c r="R16" s="91"/>
      <c r="S16" s="91" t="str">
        <f t="shared" si="3"/>
        <v/>
      </c>
      <c r="T16" s="91" t="str">
        <f t="shared" si="3"/>
        <v/>
      </c>
      <c r="U16" s="91" t="str">
        <f>IF(男子申込書!U23="","",男子申込書!U23)</f>
        <v/>
      </c>
      <c r="V16" s="91"/>
      <c r="W16" s="91" t="str">
        <f t="shared" si="4"/>
        <v/>
      </c>
      <c r="X16" s="91" t="str">
        <f t="shared" si="4"/>
        <v/>
      </c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</row>
    <row r="17" spans="1:37" x14ac:dyDescent="0.45">
      <c r="A17">
        <v>1</v>
      </c>
      <c r="B17" t="str">
        <f>IF(F17="","",女子申込書!$W$9)</f>
        <v/>
      </c>
      <c r="C17" t="str">
        <f>IF(女子申込書!B9="","",IF(女子申込書!C$3="高校",女子申込書!F$4,""))</f>
        <v/>
      </c>
      <c r="E17" t="str">
        <f>IF(女子申込書!B9="","",女子申込書!B9)</f>
        <v/>
      </c>
      <c r="F17" t="str">
        <f>IF(女子申込書!D9="","",女子申込書!D9)</f>
        <v/>
      </c>
      <c r="G17" t="str">
        <f>IF(女子申込書!E9="","",女子申込書!E9)</f>
        <v/>
      </c>
      <c r="H17" t="str">
        <f>IF(女子申込書!D9="","",女子申込書!D9)</f>
        <v/>
      </c>
      <c r="I17" t="str">
        <f>IF(女子申込書!F9="","",女子申込書!F9)</f>
        <v/>
      </c>
      <c r="J17" t="str">
        <f>IF(F17="","","JPN 日本")</f>
        <v/>
      </c>
      <c r="K17" t="str">
        <f>IF(F17="","",2)</f>
        <v/>
      </c>
      <c r="L17" t="str">
        <f>IF(女子申込書!H9="","",女子申込書!H9)</f>
        <v/>
      </c>
      <c r="M17" s="107" t="str">
        <f>IF(女子申込書!J9="","",女子申込書!J9)</f>
        <v/>
      </c>
      <c r="N17" s="109" t="str">
        <f>IF(女子申込書!J9="","",女子申込書!J9)</f>
        <v/>
      </c>
      <c r="O17" t="str">
        <f t="shared" ref="O17" si="5">IF(F17="","","秋田")</f>
        <v/>
      </c>
      <c r="P17" t="str">
        <f>IF(女子申込書!C9="","",女子申込書!C9)</f>
        <v/>
      </c>
      <c r="Q17" t="str">
        <f>IF(女子申込書!T9="","",女子申込書!T9)</f>
        <v/>
      </c>
      <c r="S17" t="str">
        <f t="shared" si="3"/>
        <v/>
      </c>
      <c r="T17" t="str">
        <f t="shared" si="3"/>
        <v/>
      </c>
      <c r="U17" t="str">
        <f>IF(女子申込書!U9="","",女子申込書!U9)</f>
        <v/>
      </c>
      <c r="W17" t="str">
        <f t="shared" si="4"/>
        <v/>
      </c>
      <c r="X17" t="str">
        <f t="shared" si="4"/>
        <v/>
      </c>
    </row>
    <row r="18" spans="1:37" x14ac:dyDescent="0.45">
      <c r="A18">
        <v>2</v>
      </c>
      <c r="B18" t="str">
        <f>IF(F18="","",女子申込書!$W$9)</f>
        <v/>
      </c>
      <c r="C18" t="str">
        <f>IF(女子申込書!B10="","",IF(女子申込書!C$3="高校",女子申込書!F$4,""))</f>
        <v/>
      </c>
      <c r="E18" t="str">
        <f>IF(女子申込書!B10="","",女子申込書!B10)</f>
        <v/>
      </c>
      <c r="F18" t="str">
        <f>IF(女子申込書!D10="","",女子申込書!D10)</f>
        <v/>
      </c>
      <c r="G18" t="str">
        <f>IF(女子申込書!E10="","",女子申込書!E10)</f>
        <v/>
      </c>
      <c r="H18" t="str">
        <f>IF(女子申込書!D10="","",女子申込書!D10)</f>
        <v/>
      </c>
      <c r="I18" t="str">
        <f>IF(女子申込書!F10="","",女子申込書!F10)</f>
        <v/>
      </c>
      <c r="J18" t="str">
        <f t="shared" ref="J18:J31" si="6">IF(F18="","","JPN 日本")</f>
        <v/>
      </c>
      <c r="K18" t="str">
        <f t="shared" ref="K18:K31" si="7">IF(F18="","",2)</f>
        <v/>
      </c>
      <c r="L18" t="str">
        <f>IF(女子申込書!H10="","",女子申込書!H10)</f>
        <v/>
      </c>
      <c r="M18" s="107" t="str">
        <f>IF(女子申込書!J10="","",女子申込書!J10)</f>
        <v/>
      </c>
      <c r="N18" s="109" t="str">
        <f>IF(女子申込書!J10="","",女子申込書!J10)</f>
        <v/>
      </c>
      <c r="O18" t="str">
        <f t="shared" ref="O18:O31" si="8">IF(F18="","","秋田")</f>
        <v/>
      </c>
      <c r="P18" t="str">
        <f>IF(女子申込書!C10="","",女子申込書!C10)</f>
        <v/>
      </c>
      <c r="Q18" t="str">
        <f>IF(女子申込書!T10="","",女子申込書!T10)</f>
        <v/>
      </c>
      <c r="S18" t="str">
        <f t="shared" si="3"/>
        <v/>
      </c>
      <c r="T18" t="str">
        <f t="shared" si="3"/>
        <v/>
      </c>
      <c r="U18" t="str">
        <f>IF(女子申込書!U10="","",女子申込書!U10)</f>
        <v/>
      </c>
      <c r="W18" t="str">
        <f t="shared" si="4"/>
        <v/>
      </c>
      <c r="X18" t="str">
        <f t="shared" si="4"/>
        <v/>
      </c>
    </row>
    <row r="19" spans="1:37" x14ac:dyDescent="0.45">
      <c r="A19">
        <v>3</v>
      </c>
      <c r="B19" t="str">
        <f>IF(F19="","",女子申込書!$W$9)</f>
        <v/>
      </c>
      <c r="C19" t="str">
        <f>IF(女子申込書!B11="","",IF(女子申込書!C$3="高校",女子申込書!F$4,""))</f>
        <v/>
      </c>
      <c r="E19" t="str">
        <f>IF(女子申込書!B11="","",女子申込書!B11)</f>
        <v/>
      </c>
      <c r="F19" t="str">
        <f>IF(女子申込書!D11="","",女子申込書!D11)</f>
        <v/>
      </c>
      <c r="G19" t="str">
        <f>IF(女子申込書!E11="","",女子申込書!E11)</f>
        <v/>
      </c>
      <c r="H19" t="str">
        <f>IF(女子申込書!D11="","",女子申込書!D11)</f>
        <v/>
      </c>
      <c r="I19" t="str">
        <f>IF(女子申込書!F11="","",女子申込書!F11)</f>
        <v/>
      </c>
      <c r="J19" t="str">
        <f t="shared" si="6"/>
        <v/>
      </c>
      <c r="K19" t="str">
        <f t="shared" si="7"/>
        <v/>
      </c>
      <c r="L19" t="str">
        <f>IF(女子申込書!H11="","",女子申込書!H11)</f>
        <v/>
      </c>
      <c r="M19" s="107" t="str">
        <f>IF(女子申込書!J11="","",女子申込書!J11)</f>
        <v/>
      </c>
      <c r="N19" s="109" t="str">
        <f>IF(女子申込書!J11="","",女子申込書!J11)</f>
        <v/>
      </c>
      <c r="O19" t="str">
        <f t="shared" si="8"/>
        <v/>
      </c>
      <c r="P19" t="str">
        <f>IF(女子申込書!C11="","",女子申込書!C11)</f>
        <v/>
      </c>
      <c r="Q19" t="str">
        <f>IF(女子申込書!T11="","",女子申込書!T11)</f>
        <v/>
      </c>
      <c r="S19" t="str">
        <f t="shared" ref="S19:T31" si="9">IF($Q19="","",0)</f>
        <v/>
      </c>
      <c r="T19" t="str">
        <f t="shared" si="9"/>
        <v/>
      </c>
      <c r="U19" t="str">
        <f>IF(女子申込書!U11="","",女子申込書!U11)</f>
        <v/>
      </c>
      <c r="W19" t="str">
        <f t="shared" ref="W19:X31" si="10">IF($U19="","",0)</f>
        <v/>
      </c>
      <c r="X19" t="str">
        <f t="shared" si="10"/>
        <v/>
      </c>
    </row>
    <row r="20" spans="1:37" x14ac:dyDescent="0.45">
      <c r="A20">
        <v>4</v>
      </c>
      <c r="B20" t="str">
        <f>IF(F20="","",女子申込書!$W$9)</f>
        <v/>
      </c>
      <c r="C20" t="str">
        <f>IF(女子申込書!B12="","",IF(女子申込書!C$3="高校",女子申込書!F$4,""))</f>
        <v/>
      </c>
      <c r="E20" t="str">
        <f>IF(女子申込書!B12="","",女子申込書!B12)</f>
        <v/>
      </c>
      <c r="F20" t="str">
        <f>IF(女子申込書!D12="","",女子申込書!D12)</f>
        <v/>
      </c>
      <c r="G20" t="str">
        <f>IF(女子申込書!E12="","",女子申込書!E12)</f>
        <v/>
      </c>
      <c r="H20" t="str">
        <f>IF(女子申込書!D12="","",女子申込書!D12)</f>
        <v/>
      </c>
      <c r="I20" t="str">
        <f>IF(女子申込書!F12="","",女子申込書!F12)</f>
        <v/>
      </c>
      <c r="J20" t="str">
        <f t="shared" si="6"/>
        <v/>
      </c>
      <c r="K20" t="str">
        <f t="shared" si="7"/>
        <v/>
      </c>
      <c r="L20" t="str">
        <f>IF(女子申込書!H12="","",女子申込書!H12)</f>
        <v/>
      </c>
      <c r="M20" s="107" t="str">
        <f>IF(女子申込書!J12="","",女子申込書!J12)</f>
        <v/>
      </c>
      <c r="N20" s="109" t="str">
        <f>IF(女子申込書!J12="","",女子申込書!J12)</f>
        <v/>
      </c>
      <c r="O20" t="str">
        <f t="shared" si="8"/>
        <v/>
      </c>
      <c r="P20" t="str">
        <f>IF(女子申込書!C12="","",女子申込書!C12)</f>
        <v/>
      </c>
      <c r="Q20" t="str">
        <f>IF(女子申込書!T12="","",女子申込書!T12)</f>
        <v/>
      </c>
      <c r="S20" t="str">
        <f t="shared" si="9"/>
        <v/>
      </c>
      <c r="T20" t="str">
        <f t="shared" si="9"/>
        <v/>
      </c>
      <c r="U20" t="str">
        <f>IF(女子申込書!U12="","",女子申込書!U12)</f>
        <v/>
      </c>
      <c r="W20" t="str">
        <f t="shared" si="10"/>
        <v/>
      </c>
      <c r="X20" t="str">
        <f t="shared" si="10"/>
        <v/>
      </c>
    </row>
    <row r="21" spans="1:37" x14ac:dyDescent="0.45">
      <c r="A21">
        <v>5</v>
      </c>
      <c r="B21" t="str">
        <f>IF(F21="","",女子申込書!$W$9)</f>
        <v/>
      </c>
      <c r="C21" t="str">
        <f>IF(女子申込書!B13="","",IF(女子申込書!C$3="高校",女子申込書!F$4,""))</f>
        <v/>
      </c>
      <c r="E21" t="str">
        <f>IF(女子申込書!B13="","",女子申込書!B13)</f>
        <v/>
      </c>
      <c r="F21" t="str">
        <f>IF(女子申込書!D13="","",女子申込書!D13)</f>
        <v/>
      </c>
      <c r="G21" t="str">
        <f>IF(女子申込書!E13="","",女子申込書!E13)</f>
        <v/>
      </c>
      <c r="H21" t="str">
        <f>IF(女子申込書!D13="","",女子申込書!D13)</f>
        <v/>
      </c>
      <c r="I21" t="str">
        <f>IF(女子申込書!F13="","",女子申込書!F13)</f>
        <v/>
      </c>
      <c r="J21" t="str">
        <f t="shared" si="6"/>
        <v/>
      </c>
      <c r="K21" t="str">
        <f t="shared" si="7"/>
        <v/>
      </c>
      <c r="L21" t="str">
        <f>IF(女子申込書!H13="","",女子申込書!H13)</f>
        <v/>
      </c>
      <c r="M21" s="107" t="str">
        <f>IF(女子申込書!J13="","",女子申込書!J13)</f>
        <v/>
      </c>
      <c r="N21" s="109" t="str">
        <f>IF(女子申込書!J13="","",女子申込書!J13)</f>
        <v/>
      </c>
      <c r="O21" t="str">
        <f t="shared" si="8"/>
        <v/>
      </c>
      <c r="P21" t="str">
        <f>IF(女子申込書!C13="","",女子申込書!C13)</f>
        <v/>
      </c>
      <c r="Q21" t="str">
        <f>IF(女子申込書!T13="","",女子申込書!T13)</f>
        <v/>
      </c>
      <c r="S21" t="str">
        <f t="shared" si="9"/>
        <v/>
      </c>
      <c r="T21" t="str">
        <f t="shared" si="9"/>
        <v/>
      </c>
      <c r="U21" t="str">
        <f>IF(女子申込書!U13="","",女子申込書!U13)</f>
        <v/>
      </c>
      <c r="W21" t="str">
        <f t="shared" si="10"/>
        <v/>
      </c>
      <c r="X21" t="str">
        <f t="shared" si="10"/>
        <v/>
      </c>
    </row>
    <row r="22" spans="1:37" x14ac:dyDescent="0.45">
      <c r="A22">
        <v>6</v>
      </c>
      <c r="B22" t="str">
        <f>IF(F22="","",女子申込書!$W$9)</f>
        <v/>
      </c>
      <c r="C22" t="str">
        <f>IF(女子申込書!B14="","",IF(女子申込書!C$3="高校",女子申込書!F$4,""))</f>
        <v/>
      </c>
      <c r="E22" t="str">
        <f>IF(女子申込書!B14="","",女子申込書!B14)</f>
        <v/>
      </c>
      <c r="F22" t="str">
        <f>IF(女子申込書!D14="","",女子申込書!D14)</f>
        <v/>
      </c>
      <c r="G22" t="str">
        <f>IF(女子申込書!E14="","",女子申込書!E14)</f>
        <v/>
      </c>
      <c r="H22" t="str">
        <f>IF(女子申込書!D14="","",女子申込書!D14)</f>
        <v/>
      </c>
      <c r="I22" t="str">
        <f>IF(女子申込書!F14="","",女子申込書!F14)</f>
        <v/>
      </c>
      <c r="J22" t="str">
        <f t="shared" si="6"/>
        <v/>
      </c>
      <c r="K22" t="str">
        <f t="shared" si="7"/>
        <v/>
      </c>
      <c r="L22" t="str">
        <f>IF(女子申込書!H14="","",女子申込書!H14)</f>
        <v/>
      </c>
      <c r="M22" s="107" t="str">
        <f>IF(女子申込書!J14="","",女子申込書!J14)</f>
        <v/>
      </c>
      <c r="N22" s="109" t="str">
        <f>IF(女子申込書!J14="","",女子申込書!J14)</f>
        <v/>
      </c>
      <c r="O22" t="str">
        <f t="shared" si="8"/>
        <v/>
      </c>
      <c r="P22" t="str">
        <f>IF(女子申込書!C14="","",女子申込書!C14)</f>
        <v/>
      </c>
      <c r="Q22" t="str">
        <f>IF(女子申込書!T14="","",女子申込書!T14)</f>
        <v/>
      </c>
      <c r="S22" t="str">
        <f t="shared" si="9"/>
        <v/>
      </c>
      <c r="T22" t="str">
        <f t="shared" si="9"/>
        <v/>
      </c>
      <c r="U22" t="str">
        <f>IF(女子申込書!U14="","",女子申込書!U14)</f>
        <v/>
      </c>
      <c r="W22" t="str">
        <f t="shared" si="10"/>
        <v/>
      </c>
      <c r="X22" t="str">
        <f t="shared" si="10"/>
        <v/>
      </c>
    </row>
    <row r="23" spans="1:37" x14ac:dyDescent="0.45">
      <c r="A23">
        <v>7</v>
      </c>
      <c r="B23" t="str">
        <f>IF(F23="","",女子申込書!$W$9)</f>
        <v/>
      </c>
      <c r="C23" t="str">
        <f>IF(女子申込書!B15="","",IF(女子申込書!C$3="高校",女子申込書!F$4,""))</f>
        <v/>
      </c>
      <c r="E23" t="str">
        <f>IF(女子申込書!B15="","",女子申込書!B15)</f>
        <v/>
      </c>
      <c r="F23" t="str">
        <f>IF(女子申込書!D15="","",女子申込書!D15)</f>
        <v/>
      </c>
      <c r="G23" t="str">
        <f>IF(女子申込書!E15="","",女子申込書!E15)</f>
        <v/>
      </c>
      <c r="H23" t="str">
        <f>IF(女子申込書!D15="","",女子申込書!D15)</f>
        <v/>
      </c>
      <c r="I23" t="str">
        <f>IF(女子申込書!F15="","",女子申込書!F15)</f>
        <v/>
      </c>
      <c r="J23" t="str">
        <f t="shared" si="6"/>
        <v/>
      </c>
      <c r="K23" t="str">
        <f t="shared" si="7"/>
        <v/>
      </c>
      <c r="L23" t="str">
        <f>IF(女子申込書!H15="","",女子申込書!H15)</f>
        <v/>
      </c>
      <c r="M23" s="107" t="str">
        <f>IF(女子申込書!J15="","",女子申込書!J15)</f>
        <v/>
      </c>
      <c r="N23" s="109" t="str">
        <f>IF(女子申込書!J15="","",女子申込書!J15)</f>
        <v/>
      </c>
      <c r="O23" t="str">
        <f t="shared" si="8"/>
        <v/>
      </c>
      <c r="P23" t="str">
        <f>IF(女子申込書!C15="","",女子申込書!C15)</f>
        <v/>
      </c>
      <c r="Q23" t="str">
        <f>IF(女子申込書!T15="","",女子申込書!T15)</f>
        <v/>
      </c>
      <c r="S23" t="str">
        <f t="shared" si="9"/>
        <v/>
      </c>
      <c r="T23" t="str">
        <f t="shared" si="9"/>
        <v/>
      </c>
      <c r="U23" t="str">
        <f>IF(女子申込書!U15="","",女子申込書!U15)</f>
        <v/>
      </c>
      <c r="W23" t="str">
        <f t="shared" si="10"/>
        <v/>
      </c>
      <c r="X23" t="str">
        <f t="shared" si="10"/>
        <v/>
      </c>
    </row>
    <row r="24" spans="1:37" x14ac:dyDescent="0.45">
      <c r="A24">
        <v>8</v>
      </c>
      <c r="B24" t="str">
        <f>IF(F24="","",女子申込書!$W$9)</f>
        <v/>
      </c>
      <c r="C24" t="str">
        <f>IF(女子申込書!B16="","",IF(女子申込書!C$3="高校",女子申込書!F$4,""))</f>
        <v/>
      </c>
      <c r="E24" t="str">
        <f>IF(女子申込書!B16="","",女子申込書!B16)</f>
        <v/>
      </c>
      <c r="F24" t="str">
        <f>IF(女子申込書!D16="","",女子申込書!D16)</f>
        <v/>
      </c>
      <c r="G24" t="str">
        <f>IF(女子申込書!E16="","",女子申込書!E16)</f>
        <v/>
      </c>
      <c r="H24" t="str">
        <f>IF(女子申込書!D16="","",女子申込書!D16)</f>
        <v/>
      </c>
      <c r="I24" t="str">
        <f>IF(女子申込書!F16="","",女子申込書!F16)</f>
        <v/>
      </c>
      <c r="J24" t="str">
        <f t="shared" si="6"/>
        <v/>
      </c>
      <c r="K24" t="str">
        <f t="shared" si="7"/>
        <v/>
      </c>
      <c r="L24" t="str">
        <f>IF(女子申込書!H16="","",女子申込書!H16)</f>
        <v/>
      </c>
      <c r="M24" s="107" t="str">
        <f>IF(女子申込書!J16="","",女子申込書!J16)</f>
        <v/>
      </c>
      <c r="N24" s="109" t="str">
        <f>IF(女子申込書!J16="","",女子申込書!J16)</f>
        <v/>
      </c>
      <c r="O24" t="str">
        <f t="shared" si="8"/>
        <v/>
      </c>
      <c r="P24" t="str">
        <f>IF(女子申込書!C16="","",女子申込書!C16)</f>
        <v/>
      </c>
      <c r="Q24" t="str">
        <f>IF(女子申込書!T16="","",女子申込書!T16)</f>
        <v/>
      </c>
      <c r="S24" t="str">
        <f t="shared" si="9"/>
        <v/>
      </c>
      <c r="T24" t="str">
        <f t="shared" si="9"/>
        <v/>
      </c>
      <c r="U24" t="str">
        <f>IF(女子申込書!U16="","",女子申込書!U16)</f>
        <v/>
      </c>
      <c r="W24" t="str">
        <f t="shared" si="10"/>
        <v/>
      </c>
      <c r="X24" t="str">
        <f t="shared" si="10"/>
        <v/>
      </c>
    </row>
    <row r="25" spans="1:37" x14ac:dyDescent="0.45">
      <c r="A25">
        <v>9</v>
      </c>
      <c r="B25" t="str">
        <f>IF(F25="","",女子申込書!$W$9)</f>
        <v/>
      </c>
      <c r="C25" t="str">
        <f>IF(女子申込書!B17="","",IF(女子申込書!C$3="高校",女子申込書!F$4,""))</f>
        <v/>
      </c>
      <c r="E25" t="str">
        <f>IF(女子申込書!B17="","",女子申込書!B17)</f>
        <v/>
      </c>
      <c r="F25" t="str">
        <f>IF(女子申込書!D17="","",女子申込書!D17)</f>
        <v/>
      </c>
      <c r="G25" t="str">
        <f>IF(女子申込書!E17="","",女子申込書!E17)</f>
        <v/>
      </c>
      <c r="H25" t="str">
        <f>IF(女子申込書!D17="","",女子申込書!D17)</f>
        <v/>
      </c>
      <c r="I25" t="str">
        <f>IF(女子申込書!F17="","",女子申込書!F17)</f>
        <v/>
      </c>
      <c r="J25" t="str">
        <f t="shared" si="6"/>
        <v/>
      </c>
      <c r="K25" t="str">
        <f t="shared" si="7"/>
        <v/>
      </c>
      <c r="L25" t="str">
        <f>IF(女子申込書!H17="","",女子申込書!H17)</f>
        <v/>
      </c>
      <c r="M25" s="107" t="str">
        <f>IF(女子申込書!J17="","",女子申込書!J17)</f>
        <v/>
      </c>
      <c r="N25" s="109" t="str">
        <f>IF(女子申込書!J17="","",女子申込書!J17)</f>
        <v/>
      </c>
      <c r="O25" t="str">
        <f t="shared" si="8"/>
        <v/>
      </c>
      <c r="P25" t="str">
        <f>IF(女子申込書!C17="","",女子申込書!C17)</f>
        <v/>
      </c>
      <c r="Q25" t="str">
        <f>IF(女子申込書!T17="","",女子申込書!T17)</f>
        <v/>
      </c>
      <c r="S25" t="str">
        <f t="shared" si="9"/>
        <v/>
      </c>
      <c r="T25" t="str">
        <f t="shared" si="9"/>
        <v/>
      </c>
      <c r="U25" t="str">
        <f>IF(女子申込書!U17="","",女子申込書!U17)</f>
        <v/>
      </c>
      <c r="W25" t="str">
        <f t="shared" si="10"/>
        <v/>
      </c>
      <c r="X25" t="str">
        <f t="shared" si="10"/>
        <v/>
      </c>
    </row>
    <row r="26" spans="1:37" x14ac:dyDescent="0.45">
      <c r="A26">
        <v>10</v>
      </c>
      <c r="B26" t="str">
        <f>IF(F26="","",女子申込書!$W$9)</f>
        <v/>
      </c>
      <c r="C26" t="str">
        <f>IF(女子申込書!B18="","",IF(女子申込書!C$3="高校",女子申込書!F$4,""))</f>
        <v/>
      </c>
      <c r="E26" t="str">
        <f>IF(女子申込書!B18="","",女子申込書!B18)</f>
        <v/>
      </c>
      <c r="F26" t="str">
        <f>IF(女子申込書!D18="","",女子申込書!D18)</f>
        <v/>
      </c>
      <c r="G26" t="str">
        <f>IF(女子申込書!E18="","",女子申込書!E18)</f>
        <v/>
      </c>
      <c r="H26" t="str">
        <f>IF(女子申込書!D18="","",女子申込書!D18)</f>
        <v/>
      </c>
      <c r="I26" t="str">
        <f>IF(女子申込書!F18="","",女子申込書!F18)</f>
        <v/>
      </c>
      <c r="J26" t="str">
        <f t="shared" si="6"/>
        <v/>
      </c>
      <c r="K26" t="str">
        <f t="shared" si="7"/>
        <v/>
      </c>
      <c r="L26" t="str">
        <f>IF(女子申込書!H18="","",女子申込書!H18)</f>
        <v/>
      </c>
      <c r="M26" s="107" t="str">
        <f>IF(女子申込書!J18="","",女子申込書!J18)</f>
        <v/>
      </c>
      <c r="N26" s="109" t="str">
        <f>IF(女子申込書!J18="","",女子申込書!J18)</f>
        <v/>
      </c>
      <c r="O26" t="str">
        <f t="shared" si="8"/>
        <v/>
      </c>
      <c r="P26" t="str">
        <f>IF(女子申込書!C18="","",女子申込書!C18)</f>
        <v/>
      </c>
      <c r="Q26" t="str">
        <f>IF(女子申込書!T18="","",女子申込書!T18)</f>
        <v/>
      </c>
      <c r="S26" t="str">
        <f t="shared" si="9"/>
        <v/>
      </c>
      <c r="T26" t="str">
        <f t="shared" si="9"/>
        <v/>
      </c>
      <c r="U26" t="str">
        <f>IF(女子申込書!U18="","",女子申込書!U18)</f>
        <v/>
      </c>
      <c r="W26" t="str">
        <f t="shared" si="10"/>
        <v/>
      </c>
      <c r="X26" t="str">
        <f t="shared" si="10"/>
        <v/>
      </c>
    </row>
    <row r="27" spans="1:37" x14ac:dyDescent="0.45">
      <c r="A27">
        <v>11</v>
      </c>
      <c r="B27" t="str">
        <f>IF(F27="","",女子申込書!$W$9)</f>
        <v/>
      </c>
      <c r="C27" t="str">
        <f>IF(女子申込書!B19="","",IF(女子申込書!C$3="高校",女子申込書!F$4,""))</f>
        <v/>
      </c>
      <c r="E27" t="str">
        <f>IF(女子申込書!B19="","",女子申込書!B19)</f>
        <v/>
      </c>
      <c r="F27" t="str">
        <f>IF(女子申込書!D19="","",女子申込書!D19)</f>
        <v/>
      </c>
      <c r="G27" t="str">
        <f>IF(女子申込書!E19="","",女子申込書!E19)</f>
        <v/>
      </c>
      <c r="H27" t="str">
        <f>IF(女子申込書!D19="","",女子申込書!D19)</f>
        <v/>
      </c>
      <c r="I27" t="str">
        <f>IF(女子申込書!F19="","",女子申込書!F19)</f>
        <v/>
      </c>
      <c r="J27" t="str">
        <f t="shared" si="6"/>
        <v/>
      </c>
      <c r="K27" t="str">
        <f t="shared" si="7"/>
        <v/>
      </c>
      <c r="L27" t="str">
        <f>IF(女子申込書!H19="","",女子申込書!H19)</f>
        <v/>
      </c>
      <c r="M27" s="107" t="str">
        <f>IF(女子申込書!J19="","",女子申込書!J19)</f>
        <v/>
      </c>
      <c r="N27" s="109" t="str">
        <f>IF(女子申込書!J19="","",女子申込書!J19)</f>
        <v/>
      </c>
      <c r="O27" t="str">
        <f t="shared" si="8"/>
        <v/>
      </c>
      <c r="P27" t="str">
        <f>IF(女子申込書!C19="","",女子申込書!C19)</f>
        <v/>
      </c>
      <c r="Q27" t="str">
        <f>IF(女子申込書!T19="","",女子申込書!T19)</f>
        <v/>
      </c>
      <c r="S27" t="str">
        <f t="shared" si="9"/>
        <v/>
      </c>
      <c r="T27" t="str">
        <f t="shared" si="9"/>
        <v/>
      </c>
      <c r="U27" t="str">
        <f>IF(女子申込書!U19="","",女子申込書!U19)</f>
        <v/>
      </c>
      <c r="W27" t="str">
        <f t="shared" si="10"/>
        <v/>
      </c>
      <c r="X27" t="str">
        <f t="shared" si="10"/>
        <v/>
      </c>
    </row>
    <row r="28" spans="1:37" x14ac:dyDescent="0.45">
      <c r="A28">
        <v>12</v>
      </c>
      <c r="B28" t="str">
        <f>IF(F28="","",女子申込書!$W$9)</f>
        <v/>
      </c>
      <c r="C28" t="str">
        <f>IF(女子申込書!B20="","",IF(女子申込書!C$3="高校",女子申込書!F$4,""))</f>
        <v/>
      </c>
      <c r="E28" t="str">
        <f>IF(女子申込書!B20="","",女子申込書!B20)</f>
        <v/>
      </c>
      <c r="F28" t="str">
        <f>IF(女子申込書!D20="","",女子申込書!D20)</f>
        <v/>
      </c>
      <c r="G28" t="str">
        <f>IF(女子申込書!E20="","",女子申込書!E20)</f>
        <v/>
      </c>
      <c r="H28" t="str">
        <f>IF(女子申込書!D20="","",女子申込書!D20)</f>
        <v/>
      </c>
      <c r="I28" t="str">
        <f>IF(女子申込書!F20="","",女子申込書!F20)</f>
        <v/>
      </c>
      <c r="J28" t="str">
        <f t="shared" si="6"/>
        <v/>
      </c>
      <c r="K28" t="str">
        <f t="shared" si="7"/>
        <v/>
      </c>
      <c r="L28" t="str">
        <f>IF(女子申込書!H20="","",女子申込書!H20)</f>
        <v/>
      </c>
      <c r="M28" s="107" t="str">
        <f>IF(女子申込書!J20="","",女子申込書!J20)</f>
        <v/>
      </c>
      <c r="N28" s="109" t="str">
        <f>IF(女子申込書!J20="","",女子申込書!J20)</f>
        <v/>
      </c>
      <c r="O28" t="str">
        <f t="shared" si="8"/>
        <v/>
      </c>
      <c r="P28" t="str">
        <f>IF(女子申込書!C20="","",女子申込書!C20)</f>
        <v/>
      </c>
      <c r="Q28" t="str">
        <f>IF(女子申込書!T20="","",女子申込書!T20)</f>
        <v/>
      </c>
      <c r="S28" t="str">
        <f t="shared" si="9"/>
        <v/>
      </c>
      <c r="T28" t="str">
        <f t="shared" si="9"/>
        <v/>
      </c>
      <c r="U28" t="str">
        <f>IF(女子申込書!U20="","",女子申込書!U20)</f>
        <v/>
      </c>
      <c r="W28" t="str">
        <f t="shared" si="10"/>
        <v/>
      </c>
      <c r="X28" t="str">
        <f t="shared" si="10"/>
        <v/>
      </c>
    </row>
    <row r="29" spans="1:37" x14ac:dyDescent="0.45">
      <c r="A29">
        <v>13</v>
      </c>
      <c r="B29" t="str">
        <f>IF(F29="","",女子申込書!$W$9)</f>
        <v/>
      </c>
      <c r="C29" t="str">
        <f>IF(女子申込書!B21="","",IF(女子申込書!C$3="高校",女子申込書!F$4,""))</f>
        <v/>
      </c>
      <c r="E29" t="str">
        <f>IF(女子申込書!B21="","",女子申込書!B21)</f>
        <v/>
      </c>
      <c r="F29" t="str">
        <f>IF(女子申込書!D21="","",女子申込書!D21)</f>
        <v/>
      </c>
      <c r="G29" t="str">
        <f>IF(女子申込書!E21="","",女子申込書!E21)</f>
        <v/>
      </c>
      <c r="H29" t="str">
        <f>IF(女子申込書!D21="","",女子申込書!D21)</f>
        <v/>
      </c>
      <c r="I29" t="str">
        <f>IF(女子申込書!F21="","",女子申込書!F21)</f>
        <v/>
      </c>
      <c r="J29" t="str">
        <f t="shared" si="6"/>
        <v/>
      </c>
      <c r="K29" t="str">
        <f t="shared" si="7"/>
        <v/>
      </c>
      <c r="L29" t="str">
        <f>IF(女子申込書!H21="","",女子申込書!H21)</f>
        <v/>
      </c>
      <c r="M29" s="107" t="str">
        <f>IF(女子申込書!J21="","",女子申込書!J21)</f>
        <v/>
      </c>
      <c r="N29" s="109" t="str">
        <f>IF(女子申込書!J21="","",女子申込書!J21)</f>
        <v/>
      </c>
      <c r="O29" t="str">
        <f t="shared" si="8"/>
        <v/>
      </c>
      <c r="P29" t="str">
        <f>IF(女子申込書!C21="","",女子申込書!C21)</f>
        <v/>
      </c>
      <c r="Q29" t="str">
        <f>IF(女子申込書!T21="","",女子申込書!T21)</f>
        <v/>
      </c>
      <c r="S29" t="str">
        <f t="shared" si="9"/>
        <v/>
      </c>
      <c r="T29" t="str">
        <f t="shared" si="9"/>
        <v/>
      </c>
      <c r="U29" t="str">
        <f>IF(女子申込書!U21="","",女子申込書!U21)</f>
        <v/>
      </c>
      <c r="W29" t="str">
        <f t="shared" si="10"/>
        <v/>
      </c>
      <c r="X29" t="str">
        <f t="shared" si="10"/>
        <v/>
      </c>
    </row>
    <row r="30" spans="1:37" x14ac:dyDescent="0.45">
      <c r="A30">
        <v>14</v>
      </c>
      <c r="B30" t="str">
        <f>IF(F30="","",女子申込書!$W$9)</f>
        <v/>
      </c>
      <c r="C30" t="str">
        <f>IF(女子申込書!B22="","",IF(女子申込書!C$3="高校",女子申込書!F$4,""))</f>
        <v/>
      </c>
      <c r="E30" t="str">
        <f>IF(女子申込書!B22="","",女子申込書!B22)</f>
        <v/>
      </c>
      <c r="F30" t="str">
        <f>IF(女子申込書!D22="","",女子申込書!D22)</f>
        <v/>
      </c>
      <c r="G30" t="str">
        <f>IF(女子申込書!E22="","",女子申込書!E22)</f>
        <v/>
      </c>
      <c r="H30" t="str">
        <f>IF(女子申込書!D22="","",女子申込書!D22)</f>
        <v/>
      </c>
      <c r="I30" t="str">
        <f>IF(女子申込書!F22="","",女子申込書!F22)</f>
        <v/>
      </c>
      <c r="J30" t="str">
        <f t="shared" si="6"/>
        <v/>
      </c>
      <c r="K30" t="str">
        <f t="shared" si="7"/>
        <v/>
      </c>
      <c r="L30" t="str">
        <f>IF(女子申込書!H22="","",女子申込書!H22)</f>
        <v/>
      </c>
      <c r="M30" s="107" t="str">
        <f>IF(女子申込書!J22="","",女子申込書!J22)</f>
        <v/>
      </c>
      <c r="N30" s="109" t="str">
        <f>IF(女子申込書!J22="","",女子申込書!J22)</f>
        <v/>
      </c>
      <c r="O30" t="str">
        <f t="shared" si="8"/>
        <v/>
      </c>
      <c r="P30" t="str">
        <f>IF(女子申込書!C22="","",女子申込書!C22)</f>
        <v/>
      </c>
      <c r="Q30" t="str">
        <f>IF(女子申込書!T22="","",女子申込書!T22)</f>
        <v/>
      </c>
      <c r="S30" t="str">
        <f t="shared" si="9"/>
        <v/>
      </c>
      <c r="T30" t="str">
        <f t="shared" si="9"/>
        <v/>
      </c>
      <c r="U30" t="str">
        <f>IF(女子申込書!U22="","",女子申込書!U22)</f>
        <v/>
      </c>
      <c r="W30" t="str">
        <f t="shared" si="10"/>
        <v/>
      </c>
      <c r="X30" t="str">
        <f t="shared" si="10"/>
        <v/>
      </c>
    </row>
    <row r="31" spans="1:37" x14ac:dyDescent="0.45">
      <c r="A31" s="91">
        <v>15</v>
      </c>
      <c r="B31" s="91" t="str">
        <f>IF(F31="","",女子申込書!$W$9)</f>
        <v/>
      </c>
      <c r="C31" s="91" t="str">
        <f>IF(女子申込書!B23="","",IF(女子申込書!C$3="高校",女子申込書!F$4,""))</f>
        <v/>
      </c>
      <c r="D31" s="91"/>
      <c r="E31" s="91" t="str">
        <f>IF(女子申込書!B23="","",女子申込書!B23)</f>
        <v/>
      </c>
      <c r="F31" s="91" t="str">
        <f>IF(女子申込書!D23="","",女子申込書!D23)</f>
        <v/>
      </c>
      <c r="G31" s="91" t="str">
        <f>IF(女子申込書!E23="","",女子申込書!E23)</f>
        <v/>
      </c>
      <c r="H31" s="91" t="str">
        <f>IF(女子申込書!D23="","",女子申込書!D23)</f>
        <v/>
      </c>
      <c r="I31" s="91" t="str">
        <f>IF(女子申込書!F23="","",女子申込書!F23)</f>
        <v/>
      </c>
      <c r="J31" s="91" t="str">
        <f t="shared" si="6"/>
        <v/>
      </c>
      <c r="K31" s="91" t="str">
        <f t="shared" si="7"/>
        <v/>
      </c>
      <c r="L31" s="91" t="str">
        <f>IF(女子申込書!H23="","",女子申込書!H23)</f>
        <v/>
      </c>
      <c r="M31" s="108" t="str">
        <f>IF(女子申込書!J23="","",女子申込書!J23)</f>
        <v/>
      </c>
      <c r="N31" s="110" t="str">
        <f>IF(女子申込書!J23="","",女子申込書!J23)</f>
        <v/>
      </c>
      <c r="O31" s="91" t="str">
        <f t="shared" si="8"/>
        <v/>
      </c>
      <c r="P31" s="91" t="str">
        <f>IF(女子申込書!C23="","",女子申込書!C23)</f>
        <v/>
      </c>
      <c r="Q31" s="91" t="str">
        <f>IF(女子申込書!T23="","",女子申込書!T23)</f>
        <v/>
      </c>
      <c r="R31" s="91"/>
      <c r="S31" s="91" t="str">
        <f t="shared" si="9"/>
        <v/>
      </c>
      <c r="T31" s="91" t="str">
        <f t="shared" si="9"/>
        <v/>
      </c>
      <c r="U31" s="91" t="str">
        <f>IF(女子申込書!U23="","",女子申込書!U23)</f>
        <v/>
      </c>
      <c r="V31" s="91"/>
      <c r="W31" s="91" t="str">
        <f t="shared" si="10"/>
        <v/>
      </c>
      <c r="X31" s="91" t="str">
        <f t="shared" si="10"/>
        <v/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22"/>
  <sheetViews>
    <sheetView workbookViewId="0">
      <selection activeCell="C4" sqref="C4"/>
    </sheetView>
  </sheetViews>
  <sheetFormatPr defaultColWidth="9" defaultRowHeight="13.2" x14ac:dyDescent="0.45"/>
  <cols>
    <col min="1" max="1" width="3.19921875" style="19" customWidth="1"/>
    <col min="2" max="2" width="3.5" style="19" bestFit="1" customWidth="1"/>
    <col min="3" max="3" width="9" style="19" bestFit="1" customWidth="1"/>
    <col min="4" max="4" width="3.19921875" style="19" customWidth="1"/>
    <col min="5" max="5" width="3.5" style="19" bestFit="1" customWidth="1"/>
    <col min="6" max="6" width="12.19921875" style="19" bestFit="1" customWidth="1"/>
    <col min="7" max="7" width="3.19921875" style="19" customWidth="1"/>
    <col min="8" max="8" width="3.5" style="19" bestFit="1" customWidth="1"/>
    <col min="9" max="9" width="12.19921875" style="19" bestFit="1" customWidth="1"/>
    <col min="10" max="10" width="3.19921875" style="19" customWidth="1"/>
    <col min="11" max="11" width="3.5" style="19" bestFit="1" customWidth="1"/>
    <col min="12" max="12" width="12.19921875" style="19" bestFit="1" customWidth="1"/>
    <col min="13" max="13" width="3.19921875" style="19" customWidth="1"/>
    <col min="14" max="14" width="3.5" style="19" bestFit="1" customWidth="1"/>
    <col min="15" max="15" width="12.19921875" style="19" bestFit="1" customWidth="1"/>
    <col min="16" max="16" width="3.19921875" style="19" customWidth="1"/>
    <col min="17" max="17" width="3.5" style="19" customWidth="1"/>
    <col min="18" max="18" width="16.59765625" style="19" customWidth="1"/>
    <col min="19" max="19" width="3.19921875" style="19" customWidth="1"/>
    <col min="20" max="20" width="3.5" style="93" customWidth="1"/>
    <col min="21" max="21" width="12.19921875" style="97" customWidth="1"/>
    <col min="22" max="22" width="3.19921875" style="93" customWidth="1"/>
    <col min="23" max="24" width="9" style="93" bestFit="1" customWidth="1"/>
    <col min="25" max="237" width="9" style="19" bestFit="1" customWidth="1"/>
    <col min="238" max="16384" width="9" style="19"/>
  </cols>
  <sheetData>
    <row r="1" spans="2:22" x14ac:dyDescent="0.45">
      <c r="B1" s="18" t="s">
        <v>44</v>
      </c>
      <c r="C1" s="18" t="s">
        <v>45</v>
      </c>
      <c r="E1" s="18" t="s">
        <v>44</v>
      </c>
      <c r="F1" s="18" t="s">
        <v>46</v>
      </c>
      <c r="H1" s="18" t="s">
        <v>44</v>
      </c>
      <c r="I1" s="18" t="s">
        <v>47</v>
      </c>
      <c r="K1" s="18" t="s">
        <v>44</v>
      </c>
      <c r="L1" s="18" t="s">
        <v>48</v>
      </c>
      <c r="N1" s="18" t="s">
        <v>44</v>
      </c>
      <c r="O1" s="18" t="s">
        <v>49</v>
      </c>
      <c r="Q1" s="18" t="s">
        <v>44</v>
      </c>
      <c r="R1" s="18" t="s">
        <v>50</v>
      </c>
      <c r="T1" s="92" t="s">
        <v>924</v>
      </c>
      <c r="U1" s="94" t="s">
        <v>913</v>
      </c>
    </row>
    <row r="2" spans="2:22" x14ac:dyDescent="0.45">
      <c r="B2" s="20">
        <v>0</v>
      </c>
      <c r="C2" s="18"/>
      <c r="E2" s="20">
        <v>0</v>
      </c>
      <c r="F2" s="20"/>
      <c r="H2" s="20">
        <v>0</v>
      </c>
      <c r="I2" s="20"/>
      <c r="K2" s="20">
        <v>0</v>
      </c>
      <c r="L2" s="20"/>
      <c r="N2" s="20">
        <v>0</v>
      </c>
      <c r="O2" s="20"/>
      <c r="Q2" s="20">
        <v>0</v>
      </c>
      <c r="R2" s="20"/>
      <c r="T2" s="92">
        <v>0</v>
      </c>
      <c r="U2" s="95"/>
    </row>
    <row r="3" spans="2:22" x14ac:dyDescent="0.45">
      <c r="B3" s="20">
        <v>1</v>
      </c>
      <c r="C3" s="23" t="s">
        <v>962</v>
      </c>
      <c r="E3" s="20">
        <v>1</v>
      </c>
      <c r="F3" s="23" t="s">
        <v>67</v>
      </c>
      <c r="G3" s="19">
        <v>1</v>
      </c>
      <c r="H3" s="20">
        <v>1</v>
      </c>
      <c r="I3" s="23" t="s">
        <v>67</v>
      </c>
      <c r="J3" s="19">
        <v>11</v>
      </c>
      <c r="K3" s="20">
        <v>1</v>
      </c>
      <c r="L3" s="23" t="s">
        <v>68</v>
      </c>
      <c r="N3" s="20">
        <v>1</v>
      </c>
      <c r="O3" s="23" t="s">
        <v>68</v>
      </c>
      <c r="Q3" s="20">
        <v>1</v>
      </c>
      <c r="R3" s="23" t="s">
        <v>69</v>
      </c>
      <c r="T3" s="92">
        <v>1</v>
      </c>
      <c r="U3" s="96" t="s">
        <v>914</v>
      </c>
      <c r="V3" s="93">
        <v>7</v>
      </c>
    </row>
    <row r="4" spans="2:22" x14ac:dyDescent="0.45">
      <c r="B4" s="20">
        <v>2</v>
      </c>
      <c r="C4" s="23" t="s">
        <v>66</v>
      </c>
      <c r="E4" s="20">
        <v>2</v>
      </c>
      <c r="F4" s="23" t="s">
        <v>82</v>
      </c>
      <c r="G4" s="19">
        <v>2</v>
      </c>
      <c r="H4" s="20">
        <v>2</v>
      </c>
      <c r="I4" s="23" t="s">
        <v>82</v>
      </c>
      <c r="J4" s="19">
        <v>12</v>
      </c>
      <c r="K4" s="20">
        <v>2</v>
      </c>
      <c r="L4" s="23" t="s">
        <v>83</v>
      </c>
      <c r="N4" s="20">
        <v>2</v>
      </c>
      <c r="O4" s="23" t="s">
        <v>83</v>
      </c>
      <c r="Q4" s="20">
        <v>2</v>
      </c>
      <c r="R4" s="23" t="s">
        <v>84</v>
      </c>
      <c r="T4" s="92">
        <v>2</v>
      </c>
      <c r="U4" s="96" t="s">
        <v>915</v>
      </c>
      <c r="V4" s="93">
        <v>18</v>
      </c>
    </row>
    <row r="5" spans="2:22" x14ac:dyDescent="0.45">
      <c r="B5" s="20">
        <v>3</v>
      </c>
      <c r="C5" s="23" t="s">
        <v>81</v>
      </c>
      <c r="E5" s="20">
        <v>3</v>
      </c>
      <c r="F5" s="23" t="s">
        <v>98</v>
      </c>
      <c r="G5" s="19">
        <v>3</v>
      </c>
      <c r="H5" s="20">
        <v>3</v>
      </c>
      <c r="I5" s="23" t="s">
        <v>99</v>
      </c>
      <c r="J5" s="19">
        <v>13</v>
      </c>
      <c r="K5" s="20">
        <v>3</v>
      </c>
      <c r="L5" s="23" t="s">
        <v>100</v>
      </c>
      <c r="N5" s="20">
        <v>3</v>
      </c>
      <c r="O5" s="23" t="s">
        <v>100</v>
      </c>
      <c r="Q5" s="20">
        <v>3</v>
      </c>
      <c r="R5" s="23" t="s">
        <v>101</v>
      </c>
      <c r="T5" s="92"/>
      <c r="U5" s="95"/>
    </row>
    <row r="6" spans="2:22" x14ac:dyDescent="0.45">
      <c r="B6" s="20">
        <v>4</v>
      </c>
      <c r="C6" s="23" t="s">
        <v>97</v>
      </c>
      <c r="E6" s="20">
        <v>4</v>
      </c>
      <c r="F6" s="23" t="s">
        <v>114</v>
      </c>
      <c r="G6" s="19">
        <v>4</v>
      </c>
      <c r="H6" s="20">
        <v>4</v>
      </c>
      <c r="I6" s="23" t="s">
        <v>115</v>
      </c>
      <c r="J6" s="19">
        <v>14</v>
      </c>
      <c r="K6" s="20">
        <v>4</v>
      </c>
      <c r="L6" s="18"/>
      <c r="N6" s="20">
        <v>4</v>
      </c>
      <c r="O6" s="23" t="s">
        <v>116</v>
      </c>
      <c r="Q6" s="20">
        <v>4</v>
      </c>
      <c r="R6" s="18"/>
      <c r="T6" s="92"/>
      <c r="U6" s="95"/>
    </row>
    <row r="7" spans="2:22" x14ac:dyDescent="0.45">
      <c r="B7" s="20">
        <v>5</v>
      </c>
      <c r="C7" s="23" t="s">
        <v>113</v>
      </c>
      <c r="E7" s="20">
        <v>5</v>
      </c>
      <c r="F7" s="23" t="s">
        <v>127</v>
      </c>
      <c r="G7" s="19">
        <v>5</v>
      </c>
      <c r="H7" s="20">
        <v>5</v>
      </c>
      <c r="I7" s="23" t="s">
        <v>114</v>
      </c>
      <c r="J7" s="19">
        <v>15</v>
      </c>
      <c r="K7" s="20">
        <v>5</v>
      </c>
      <c r="L7" s="18"/>
      <c r="N7" s="20">
        <v>5</v>
      </c>
      <c r="O7" s="23" t="s">
        <v>128</v>
      </c>
      <c r="Q7" s="20">
        <v>5</v>
      </c>
      <c r="R7" s="18"/>
      <c r="T7" s="92"/>
      <c r="U7" s="95"/>
    </row>
    <row r="8" spans="2:22" x14ac:dyDescent="0.45">
      <c r="B8" s="20">
        <v>6</v>
      </c>
      <c r="C8" s="23" t="s">
        <v>874</v>
      </c>
      <c r="E8" s="20">
        <v>6</v>
      </c>
      <c r="F8" s="23" t="s">
        <v>137</v>
      </c>
      <c r="G8" s="19">
        <v>6</v>
      </c>
      <c r="H8" s="20">
        <v>6</v>
      </c>
      <c r="I8" s="23" t="s">
        <v>127</v>
      </c>
      <c r="J8" s="19">
        <v>16</v>
      </c>
      <c r="K8" s="20">
        <v>6</v>
      </c>
      <c r="L8" s="18"/>
      <c r="N8" s="20">
        <v>6</v>
      </c>
      <c r="O8" s="23" t="s">
        <v>138</v>
      </c>
      <c r="Q8" s="20">
        <v>6</v>
      </c>
      <c r="R8" s="18"/>
      <c r="T8" s="92"/>
      <c r="U8" s="95"/>
    </row>
    <row r="9" spans="2:22" x14ac:dyDescent="0.45">
      <c r="B9" s="20">
        <v>7</v>
      </c>
      <c r="C9" s="23" t="s">
        <v>145</v>
      </c>
      <c r="E9" s="20">
        <v>7</v>
      </c>
      <c r="F9" s="18"/>
      <c r="H9" s="20">
        <v>7</v>
      </c>
      <c r="I9" s="23" t="s">
        <v>137</v>
      </c>
      <c r="J9" s="19">
        <v>17</v>
      </c>
      <c r="K9" s="20">
        <v>7</v>
      </c>
      <c r="L9" s="18"/>
      <c r="N9" s="20">
        <v>7</v>
      </c>
      <c r="O9" s="23" t="s">
        <v>99</v>
      </c>
      <c r="Q9" s="20">
        <v>7</v>
      </c>
      <c r="R9" s="20"/>
      <c r="T9" s="92"/>
      <c r="U9" s="95"/>
    </row>
    <row r="10" spans="2:22" x14ac:dyDescent="0.45">
      <c r="B10" s="20">
        <v>8</v>
      </c>
      <c r="C10" s="23" t="s">
        <v>868</v>
      </c>
      <c r="E10" s="20">
        <v>8</v>
      </c>
      <c r="F10" s="18"/>
      <c r="H10" s="20">
        <v>8</v>
      </c>
      <c r="I10" s="18"/>
      <c r="K10" s="20">
        <v>8</v>
      </c>
      <c r="L10" s="18"/>
      <c r="N10" s="20">
        <v>8</v>
      </c>
      <c r="O10" s="23" t="s">
        <v>98</v>
      </c>
      <c r="Q10" s="20">
        <v>8</v>
      </c>
      <c r="R10" s="20"/>
      <c r="T10" s="92"/>
      <c r="U10" s="95"/>
    </row>
    <row r="11" spans="2:22" x14ac:dyDescent="0.45">
      <c r="B11" s="20">
        <v>9</v>
      </c>
      <c r="C11" s="23" t="s">
        <v>875</v>
      </c>
      <c r="E11" s="20">
        <v>9</v>
      </c>
      <c r="F11" s="18"/>
      <c r="H11" s="20">
        <v>9</v>
      </c>
      <c r="I11" s="18"/>
      <c r="K11" s="20">
        <v>9</v>
      </c>
      <c r="L11" s="18"/>
      <c r="N11" s="20">
        <v>9</v>
      </c>
      <c r="O11" s="23" t="s">
        <v>115</v>
      </c>
      <c r="Q11" s="20">
        <v>9</v>
      </c>
      <c r="R11" s="20"/>
      <c r="T11" s="92"/>
      <c r="U11" s="95"/>
    </row>
    <row r="12" spans="2:22" x14ac:dyDescent="0.45">
      <c r="B12" s="20">
        <v>10</v>
      </c>
      <c r="C12" s="23" t="s">
        <v>163</v>
      </c>
      <c r="E12" s="20">
        <v>10</v>
      </c>
      <c r="F12" s="18"/>
      <c r="H12" s="20">
        <v>10</v>
      </c>
      <c r="I12" s="18"/>
      <c r="K12" s="20">
        <v>10</v>
      </c>
      <c r="L12" s="18"/>
      <c r="N12" s="20">
        <v>10</v>
      </c>
      <c r="O12" s="23" t="s">
        <v>114</v>
      </c>
      <c r="Q12" s="20">
        <v>10</v>
      </c>
      <c r="R12" s="20"/>
      <c r="T12" s="92"/>
      <c r="U12" s="95"/>
    </row>
    <row r="13" spans="2:22" x14ac:dyDescent="0.45">
      <c r="B13" s="20">
        <v>11</v>
      </c>
      <c r="C13" s="23" t="s">
        <v>168</v>
      </c>
      <c r="E13" s="20">
        <v>11</v>
      </c>
      <c r="F13" s="18"/>
      <c r="H13" s="20">
        <v>11</v>
      </c>
      <c r="I13" s="18"/>
      <c r="K13" s="20">
        <v>11</v>
      </c>
      <c r="L13" s="18"/>
      <c r="N13" s="20">
        <v>11</v>
      </c>
      <c r="O13" s="23" t="s">
        <v>127</v>
      </c>
      <c r="Q13" s="20">
        <v>11</v>
      </c>
      <c r="R13" s="20"/>
      <c r="T13" s="92"/>
      <c r="U13" s="95"/>
    </row>
    <row r="14" spans="2:22" x14ac:dyDescent="0.45">
      <c r="B14" s="20">
        <v>12</v>
      </c>
      <c r="C14" s="23" t="s">
        <v>173</v>
      </c>
      <c r="E14" s="20">
        <v>12</v>
      </c>
      <c r="F14" s="18"/>
      <c r="H14" s="20">
        <v>12</v>
      </c>
      <c r="I14" s="18"/>
      <c r="K14" s="20">
        <v>12</v>
      </c>
      <c r="L14" s="18"/>
      <c r="N14" s="20">
        <v>12</v>
      </c>
      <c r="O14" s="23" t="s">
        <v>137</v>
      </c>
      <c r="Q14" s="20">
        <v>12</v>
      </c>
      <c r="R14" s="20"/>
      <c r="T14" s="92"/>
      <c r="U14" s="95"/>
    </row>
    <row r="15" spans="2:22" x14ac:dyDescent="0.45">
      <c r="B15" s="20">
        <v>13</v>
      </c>
      <c r="C15" s="23" t="s">
        <v>176</v>
      </c>
      <c r="E15" s="20">
        <v>13</v>
      </c>
      <c r="F15" s="20"/>
      <c r="H15" s="20">
        <v>13</v>
      </c>
      <c r="I15" s="18"/>
      <c r="K15" s="20">
        <v>13</v>
      </c>
      <c r="L15" s="18"/>
      <c r="N15" s="20">
        <v>13</v>
      </c>
      <c r="O15" s="18"/>
      <c r="Q15" s="20">
        <v>13</v>
      </c>
      <c r="R15" s="20"/>
      <c r="T15" s="92"/>
      <c r="U15" s="95"/>
    </row>
    <row r="16" spans="2:22" x14ac:dyDescent="0.45">
      <c r="B16" s="20">
        <v>14</v>
      </c>
      <c r="C16" s="23" t="s">
        <v>179</v>
      </c>
      <c r="E16" s="20">
        <v>14</v>
      </c>
      <c r="F16" s="20"/>
      <c r="H16" s="20">
        <v>14</v>
      </c>
      <c r="I16" s="18"/>
      <c r="K16" s="20">
        <v>14</v>
      </c>
      <c r="L16" s="18"/>
      <c r="N16" s="20">
        <v>14</v>
      </c>
      <c r="O16" s="18"/>
      <c r="Q16" s="20">
        <v>14</v>
      </c>
      <c r="R16" s="20"/>
      <c r="T16" s="92"/>
      <c r="U16" s="95"/>
    </row>
    <row r="17" spans="2:21" x14ac:dyDescent="0.45">
      <c r="B17" s="20">
        <v>15</v>
      </c>
      <c r="C17" s="18"/>
      <c r="E17" s="20">
        <v>15</v>
      </c>
      <c r="F17" s="20"/>
      <c r="H17" s="20">
        <v>15</v>
      </c>
      <c r="I17" s="18"/>
      <c r="K17" s="20">
        <v>15</v>
      </c>
      <c r="L17" s="18"/>
      <c r="N17" s="20">
        <v>15</v>
      </c>
      <c r="O17" s="18"/>
      <c r="Q17" s="20">
        <v>15</v>
      </c>
      <c r="R17" s="20"/>
      <c r="T17" s="92"/>
      <c r="U17" s="95"/>
    </row>
    <row r="18" spans="2:21" x14ac:dyDescent="0.45">
      <c r="B18" s="20">
        <v>16</v>
      </c>
      <c r="C18" s="20"/>
      <c r="E18" s="20">
        <v>16</v>
      </c>
      <c r="F18" s="20"/>
      <c r="H18" s="20">
        <v>16</v>
      </c>
      <c r="I18" s="20"/>
      <c r="K18" s="20">
        <v>16</v>
      </c>
      <c r="L18" s="20"/>
      <c r="N18" s="20">
        <v>16</v>
      </c>
      <c r="O18" s="20"/>
      <c r="Q18" s="20">
        <v>16</v>
      </c>
      <c r="R18" s="20"/>
      <c r="T18" s="92"/>
      <c r="U18" s="95"/>
    </row>
    <row r="19" spans="2:21" x14ac:dyDescent="0.45">
      <c r="B19" s="20">
        <v>17</v>
      </c>
      <c r="C19" s="20"/>
      <c r="E19" s="20">
        <v>17</v>
      </c>
      <c r="F19" s="20"/>
      <c r="H19" s="20">
        <v>17</v>
      </c>
      <c r="I19" s="20"/>
      <c r="K19" s="20">
        <v>17</v>
      </c>
      <c r="L19" s="20"/>
      <c r="N19" s="20">
        <v>17</v>
      </c>
      <c r="O19" s="20"/>
      <c r="Q19" s="20">
        <v>17</v>
      </c>
      <c r="R19" s="20"/>
      <c r="T19" s="92"/>
      <c r="U19" s="95"/>
    </row>
    <row r="20" spans="2:21" x14ac:dyDescent="0.45">
      <c r="B20" s="20">
        <v>18</v>
      </c>
      <c r="C20" s="20"/>
      <c r="E20" s="20">
        <v>18</v>
      </c>
      <c r="F20" s="20"/>
      <c r="H20" s="20">
        <v>18</v>
      </c>
      <c r="I20" s="20"/>
      <c r="K20" s="20">
        <v>18</v>
      </c>
      <c r="L20" s="20"/>
      <c r="N20" s="20">
        <v>18</v>
      </c>
      <c r="O20" s="20"/>
      <c r="Q20" s="20">
        <v>18</v>
      </c>
      <c r="R20" s="20"/>
      <c r="T20" s="92"/>
      <c r="U20" s="95"/>
    </row>
    <row r="21" spans="2:21" x14ac:dyDescent="0.45">
      <c r="B21" s="20">
        <v>19</v>
      </c>
      <c r="C21" s="20"/>
      <c r="E21" s="20">
        <v>19</v>
      </c>
      <c r="F21" s="20"/>
      <c r="H21" s="20">
        <v>19</v>
      </c>
      <c r="I21" s="20"/>
      <c r="K21" s="20">
        <v>19</v>
      </c>
      <c r="L21" s="20"/>
      <c r="N21" s="20">
        <v>19</v>
      </c>
      <c r="O21" s="20"/>
      <c r="Q21" s="20">
        <v>19</v>
      </c>
      <c r="R21" s="20"/>
      <c r="T21" s="92"/>
      <c r="U21" s="95"/>
    </row>
    <row r="22" spans="2:21" x14ac:dyDescent="0.45">
      <c r="B22" s="20">
        <v>20</v>
      </c>
      <c r="C22" s="20"/>
      <c r="E22" s="20">
        <v>20</v>
      </c>
      <c r="F22" s="20"/>
      <c r="H22" s="20">
        <v>20</v>
      </c>
      <c r="I22" s="20"/>
      <c r="K22" s="20">
        <v>20</v>
      </c>
      <c r="L22" s="20"/>
      <c r="N22" s="20">
        <v>20</v>
      </c>
      <c r="O22" s="20"/>
      <c r="Q22" s="20">
        <v>20</v>
      </c>
      <c r="R22" s="20"/>
      <c r="T22" s="92"/>
      <c r="U22" s="95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.2" x14ac:dyDescent="0.45"/>
  <cols>
    <col min="1" max="1" width="4.5" style="28" bestFit="1" customWidth="1"/>
    <col min="2" max="2" width="9" style="28" bestFit="1" customWidth="1"/>
    <col min="3" max="3" width="13" style="28" bestFit="1" customWidth="1"/>
    <col min="4" max="4" width="9" style="28" bestFit="1" customWidth="1"/>
    <col min="5" max="5" width="25.5" style="28" bestFit="1" customWidth="1"/>
    <col min="6" max="6" width="6.19921875" style="28" customWidth="1"/>
    <col min="7" max="7" width="1.59765625" style="28" customWidth="1"/>
    <col min="8" max="8" width="3.59765625" style="44" customWidth="1"/>
    <col min="9" max="9" width="40.59765625" style="28" customWidth="1"/>
    <col min="10" max="10" width="9.5" style="28" bestFit="1" customWidth="1"/>
    <col min="11" max="11" width="30.59765625" style="28" customWidth="1"/>
    <col min="12" max="13" width="13.8984375" style="28" bestFit="1" customWidth="1"/>
    <col min="14" max="16384" width="9" style="28"/>
  </cols>
  <sheetData>
    <row r="1" spans="1:13" ht="16.2" x14ac:dyDescent="0.45">
      <c r="A1" s="25"/>
      <c r="B1" s="26"/>
      <c r="C1" s="19"/>
      <c r="D1" s="27"/>
      <c r="E1" s="19"/>
      <c r="F1" s="19"/>
      <c r="H1" s="29" t="s">
        <v>190</v>
      </c>
    </row>
    <row r="2" spans="1:13" s="27" customFormat="1" ht="28.8" x14ac:dyDescent="0.45">
      <c r="A2" s="30" t="s">
        <v>44</v>
      </c>
      <c r="B2" s="31" t="s">
        <v>191</v>
      </c>
      <c r="C2" s="31" t="s">
        <v>192</v>
      </c>
      <c r="D2" s="32" t="s">
        <v>193</v>
      </c>
      <c r="E2" s="31" t="s">
        <v>194</v>
      </c>
      <c r="F2" s="47" t="s">
        <v>873</v>
      </c>
      <c r="H2" s="33"/>
      <c r="I2" s="33" t="s">
        <v>195</v>
      </c>
      <c r="J2" s="33" t="s">
        <v>11</v>
      </c>
      <c r="K2" s="33" t="s">
        <v>196</v>
      </c>
      <c r="L2" s="33" t="s">
        <v>197</v>
      </c>
      <c r="M2" s="33" t="s">
        <v>198</v>
      </c>
    </row>
    <row r="3" spans="1:13" s="27" customFormat="1" x14ac:dyDescent="0.45">
      <c r="A3" s="30"/>
      <c r="B3" s="31"/>
      <c r="C3" s="31"/>
      <c r="D3" s="32"/>
      <c r="E3" s="31"/>
      <c r="F3" s="47"/>
      <c r="H3" s="33"/>
      <c r="I3" s="33"/>
      <c r="J3" s="33"/>
      <c r="K3" s="33"/>
      <c r="L3" s="33"/>
      <c r="M3" s="33"/>
    </row>
    <row r="4" spans="1:13" ht="17.25" customHeight="1" x14ac:dyDescent="0.45">
      <c r="A4" s="34">
        <v>1</v>
      </c>
      <c r="B4" s="21" t="s">
        <v>66</v>
      </c>
      <c r="C4" s="22" t="s">
        <v>51</v>
      </c>
      <c r="D4" s="35">
        <v>701</v>
      </c>
      <c r="E4" s="20" t="s">
        <v>199</v>
      </c>
      <c r="F4" s="18">
        <v>1</v>
      </c>
      <c r="G4" s="19"/>
      <c r="H4" s="36">
        <v>1</v>
      </c>
      <c r="I4" s="21" t="s">
        <v>200</v>
      </c>
      <c r="J4" s="21" t="s">
        <v>201</v>
      </c>
      <c r="K4" s="21" t="s">
        <v>202</v>
      </c>
      <c r="L4" s="21" t="s">
        <v>203</v>
      </c>
      <c r="M4" s="21" t="s">
        <v>204</v>
      </c>
    </row>
    <row r="5" spans="1:13" ht="17.25" customHeight="1" x14ac:dyDescent="0.45">
      <c r="A5" s="34">
        <v>2</v>
      </c>
      <c r="B5" s="43" t="s">
        <v>81</v>
      </c>
      <c r="C5" s="22" t="s">
        <v>52</v>
      </c>
      <c r="D5" s="35">
        <v>702</v>
      </c>
      <c r="E5" s="20" t="s">
        <v>205</v>
      </c>
      <c r="F5" s="18">
        <v>2</v>
      </c>
      <c r="H5" s="36">
        <v>2</v>
      </c>
      <c r="I5" s="21" t="s">
        <v>206</v>
      </c>
      <c r="J5" s="21" t="s">
        <v>207</v>
      </c>
      <c r="K5" s="21" t="s">
        <v>208</v>
      </c>
      <c r="L5" s="21" t="s">
        <v>209</v>
      </c>
      <c r="M5" s="21" t="s">
        <v>210</v>
      </c>
    </row>
    <row r="6" spans="1:13" ht="17.25" customHeight="1" x14ac:dyDescent="0.45">
      <c r="A6" s="34">
        <v>3</v>
      </c>
      <c r="B6" s="45"/>
      <c r="C6" s="22" t="s">
        <v>872</v>
      </c>
      <c r="D6" s="35">
        <v>703</v>
      </c>
      <c r="E6" s="20" t="s">
        <v>211</v>
      </c>
      <c r="F6" s="18">
        <v>3</v>
      </c>
      <c r="H6" s="36">
        <v>3</v>
      </c>
      <c r="I6" s="21" t="s">
        <v>212</v>
      </c>
      <c r="J6" s="21" t="s">
        <v>213</v>
      </c>
      <c r="K6" s="21" t="s">
        <v>214</v>
      </c>
      <c r="L6" s="21" t="s">
        <v>215</v>
      </c>
      <c r="M6" s="21" t="s">
        <v>216</v>
      </c>
    </row>
    <row r="7" spans="1:13" ht="17.25" customHeight="1" x14ac:dyDescent="0.45">
      <c r="A7" s="34">
        <v>4</v>
      </c>
      <c r="B7" s="46"/>
      <c r="C7" s="22" t="s">
        <v>85</v>
      </c>
      <c r="D7" s="35">
        <v>704</v>
      </c>
      <c r="E7" s="20" t="s">
        <v>217</v>
      </c>
      <c r="F7" s="18">
        <v>4</v>
      </c>
      <c r="H7" s="36">
        <v>4</v>
      </c>
      <c r="I7" s="21" t="s">
        <v>218</v>
      </c>
      <c r="J7" s="21" t="s">
        <v>219</v>
      </c>
      <c r="K7" s="21" t="s">
        <v>220</v>
      </c>
      <c r="L7" s="21" t="s">
        <v>221</v>
      </c>
      <c r="M7" s="21" t="s">
        <v>222</v>
      </c>
    </row>
    <row r="8" spans="1:13" ht="17.25" customHeight="1" x14ac:dyDescent="0.45">
      <c r="A8" s="34">
        <v>5</v>
      </c>
      <c r="B8" s="43" t="s">
        <v>97</v>
      </c>
      <c r="C8" s="22" t="s">
        <v>53</v>
      </c>
      <c r="D8" s="35">
        <v>705</v>
      </c>
      <c r="E8" s="20" t="s">
        <v>223</v>
      </c>
      <c r="F8" s="18">
        <v>5</v>
      </c>
      <c r="H8" s="36">
        <v>5</v>
      </c>
      <c r="I8" s="21" t="s">
        <v>224</v>
      </c>
      <c r="J8" s="21" t="s">
        <v>225</v>
      </c>
      <c r="K8" s="21" t="s">
        <v>226</v>
      </c>
      <c r="L8" s="21" t="s">
        <v>227</v>
      </c>
      <c r="M8" s="21" t="s">
        <v>228</v>
      </c>
    </row>
    <row r="9" spans="1:13" ht="17.25" customHeight="1" x14ac:dyDescent="0.45">
      <c r="A9" s="34">
        <v>6</v>
      </c>
      <c r="B9" s="45"/>
      <c r="C9" s="22" t="s">
        <v>70</v>
      </c>
      <c r="D9" s="35">
        <v>706</v>
      </c>
      <c r="E9" s="20" t="s">
        <v>229</v>
      </c>
      <c r="F9" s="18">
        <v>6</v>
      </c>
      <c r="H9" s="36">
        <v>6</v>
      </c>
      <c r="I9" s="21" t="s">
        <v>230</v>
      </c>
      <c r="J9" s="21" t="s">
        <v>231</v>
      </c>
      <c r="K9" s="21" t="s">
        <v>232</v>
      </c>
      <c r="L9" s="21" t="s">
        <v>233</v>
      </c>
      <c r="M9" s="21" t="s">
        <v>234</v>
      </c>
    </row>
    <row r="10" spans="1:13" ht="17.25" customHeight="1" x14ac:dyDescent="0.45">
      <c r="A10" s="34">
        <v>7</v>
      </c>
      <c r="B10" s="45"/>
      <c r="C10" s="22" t="s">
        <v>86</v>
      </c>
      <c r="D10" s="35">
        <v>707</v>
      </c>
      <c r="E10" s="20" t="s">
        <v>235</v>
      </c>
      <c r="F10" s="18">
        <v>7</v>
      </c>
      <c r="H10" s="36">
        <v>7</v>
      </c>
      <c r="I10" s="21" t="s">
        <v>236</v>
      </c>
      <c r="J10" s="21" t="s">
        <v>237</v>
      </c>
      <c r="K10" s="21" t="s">
        <v>238</v>
      </c>
      <c r="L10" s="21" t="s">
        <v>239</v>
      </c>
      <c r="M10" s="21" t="s">
        <v>240</v>
      </c>
    </row>
    <row r="11" spans="1:13" ht="17.25" customHeight="1" x14ac:dyDescent="0.45">
      <c r="A11" s="34">
        <v>8</v>
      </c>
      <c r="B11" s="45"/>
      <c r="C11" s="22" t="s">
        <v>102</v>
      </c>
      <c r="D11" s="35">
        <v>708</v>
      </c>
      <c r="E11" s="20" t="s">
        <v>241</v>
      </c>
      <c r="F11" s="18">
        <v>8</v>
      </c>
      <c r="H11" s="36">
        <v>8</v>
      </c>
      <c r="I11" s="21" t="s">
        <v>242</v>
      </c>
      <c r="J11" s="21" t="s">
        <v>243</v>
      </c>
      <c r="K11" s="21" t="s">
        <v>244</v>
      </c>
      <c r="L11" s="21" t="s">
        <v>245</v>
      </c>
      <c r="M11" s="21" t="s">
        <v>246</v>
      </c>
    </row>
    <row r="12" spans="1:13" ht="17.25" customHeight="1" x14ac:dyDescent="0.45">
      <c r="A12" s="34">
        <v>9</v>
      </c>
      <c r="B12" s="46"/>
      <c r="C12" s="22" t="s">
        <v>117</v>
      </c>
      <c r="D12" s="35">
        <v>709</v>
      </c>
      <c r="E12" s="20" t="s">
        <v>247</v>
      </c>
      <c r="F12" s="18">
        <v>9</v>
      </c>
      <c r="H12" s="36">
        <v>9</v>
      </c>
      <c r="I12" s="21" t="s">
        <v>248</v>
      </c>
      <c r="J12" s="21" t="s">
        <v>249</v>
      </c>
      <c r="K12" s="21" t="s">
        <v>250</v>
      </c>
      <c r="L12" s="21" t="s">
        <v>251</v>
      </c>
      <c r="M12" s="21" t="s">
        <v>252</v>
      </c>
    </row>
    <row r="13" spans="1:13" ht="17.25" customHeight="1" x14ac:dyDescent="0.45">
      <c r="A13" s="34">
        <v>10</v>
      </c>
      <c r="B13" s="43" t="s">
        <v>253</v>
      </c>
      <c r="C13" s="22" t="s">
        <v>54</v>
      </c>
      <c r="D13" s="35">
        <v>710</v>
      </c>
      <c r="E13" s="20" t="s">
        <v>254</v>
      </c>
      <c r="F13" s="18">
        <v>10</v>
      </c>
      <c r="H13" s="36">
        <v>10</v>
      </c>
      <c r="I13" s="21" t="s">
        <v>255</v>
      </c>
      <c r="J13" s="21" t="s">
        <v>256</v>
      </c>
      <c r="K13" s="21" t="s">
        <v>257</v>
      </c>
      <c r="L13" s="21" t="s">
        <v>258</v>
      </c>
      <c r="M13" s="21" t="s">
        <v>259</v>
      </c>
    </row>
    <row r="14" spans="1:13" ht="17.25" customHeight="1" x14ac:dyDescent="0.45">
      <c r="A14" s="34">
        <v>11</v>
      </c>
      <c r="B14" s="45"/>
      <c r="C14" s="22" t="s">
        <v>71</v>
      </c>
      <c r="D14" s="35">
        <v>711</v>
      </c>
      <c r="E14" s="20" t="s">
        <v>260</v>
      </c>
      <c r="F14" s="18">
        <v>11</v>
      </c>
      <c r="H14" s="36">
        <v>11</v>
      </c>
      <c r="I14" s="21" t="s">
        <v>261</v>
      </c>
      <c r="J14" s="21" t="s">
        <v>262</v>
      </c>
      <c r="K14" s="21" t="s">
        <v>263</v>
      </c>
      <c r="L14" s="21" t="s">
        <v>264</v>
      </c>
      <c r="M14" s="21" t="s">
        <v>265</v>
      </c>
    </row>
    <row r="15" spans="1:13" ht="17.25" customHeight="1" x14ac:dyDescent="0.45">
      <c r="A15" s="34">
        <v>12</v>
      </c>
      <c r="B15" s="45"/>
      <c r="C15" s="22" t="s">
        <v>87</v>
      </c>
      <c r="D15" s="35">
        <v>712</v>
      </c>
      <c r="E15" s="20" t="s">
        <v>266</v>
      </c>
      <c r="F15" s="18">
        <v>12</v>
      </c>
      <c r="H15" s="36">
        <v>12</v>
      </c>
      <c r="I15" s="21" t="s">
        <v>267</v>
      </c>
      <c r="J15" s="21" t="s">
        <v>268</v>
      </c>
      <c r="K15" s="21" t="s">
        <v>269</v>
      </c>
      <c r="L15" s="21" t="s">
        <v>270</v>
      </c>
      <c r="M15" s="21" t="s">
        <v>271</v>
      </c>
    </row>
    <row r="16" spans="1:13" ht="17.25" customHeight="1" x14ac:dyDescent="0.45">
      <c r="A16" s="34">
        <v>13</v>
      </c>
      <c r="B16" s="45"/>
      <c r="C16" s="22" t="s">
        <v>103</v>
      </c>
      <c r="D16" s="35">
        <v>713</v>
      </c>
      <c r="E16" s="20" t="s">
        <v>272</v>
      </c>
      <c r="F16" s="18">
        <v>13</v>
      </c>
      <c r="H16" s="36">
        <v>13</v>
      </c>
      <c r="I16" s="21" t="s">
        <v>273</v>
      </c>
      <c r="J16" s="21" t="s">
        <v>274</v>
      </c>
      <c r="K16" s="21" t="s">
        <v>275</v>
      </c>
      <c r="L16" s="21" t="s">
        <v>276</v>
      </c>
      <c r="M16" s="21" t="s">
        <v>277</v>
      </c>
    </row>
    <row r="17" spans="1:13" ht="17.25" customHeight="1" x14ac:dyDescent="0.45">
      <c r="A17" s="34">
        <v>14</v>
      </c>
      <c r="B17" s="45"/>
      <c r="C17" s="22" t="s">
        <v>118</v>
      </c>
      <c r="D17" s="35">
        <v>714</v>
      </c>
      <c r="E17" s="20" t="s">
        <v>278</v>
      </c>
      <c r="F17" s="18">
        <v>14</v>
      </c>
      <c r="H17" s="36">
        <v>14</v>
      </c>
      <c r="I17" s="21" t="s">
        <v>279</v>
      </c>
      <c r="J17" s="21" t="s">
        <v>280</v>
      </c>
      <c r="K17" s="21" t="s">
        <v>281</v>
      </c>
      <c r="L17" s="21" t="s">
        <v>282</v>
      </c>
      <c r="M17" s="21" t="s">
        <v>283</v>
      </c>
    </row>
    <row r="18" spans="1:13" ht="17.25" customHeight="1" x14ac:dyDescent="0.45">
      <c r="A18" s="34">
        <v>15</v>
      </c>
      <c r="B18" s="45"/>
      <c r="C18" s="22" t="s">
        <v>129</v>
      </c>
      <c r="D18" s="35">
        <v>715</v>
      </c>
      <c r="E18" s="20" t="s">
        <v>284</v>
      </c>
      <c r="F18" s="18">
        <v>15</v>
      </c>
      <c r="H18" s="36">
        <v>15</v>
      </c>
      <c r="I18" s="21" t="s">
        <v>285</v>
      </c>
      <c r="J18" s="21" t="s">
        <v>286</v>
      </c>
      <c r="K18" s="21" t="s">
        <v>287</v>
      </c>
      <c r="L18" s="21" t="s">
        <v>288</v>
      </c>
      <c r="M18" s="21" t="s">
        <v>289</v>
      </c>
    </row>
    <row r="19" spans="1:13" ht="17.25" customHeight="1" x14ac:dyDescent="0.45">
      <c r="A19" s="34">
        <v>16</v>
      </c>
      <c r="B19" s="45"/>
      <c r="C19" s="22" t="s">
        <v>139</v>
      </c>
      <c r="D19" s="35">
        <v>716</v>
      </c>
      <c r="E19" s="20" t="s">
        <v>290</v>
      </c>
      <c r="F19" s="18">
        <v>16</v>
      </c>
      <c r="H19" s="36">
        <v>16</v>
      </c>
      <c r="I19" s="21" t="s">
        <v>291</v>
      </c>
      <c r="J19" s="21" t="s">
        <v>292</v>
      </c>
      <c r="K19" s="21" t="s">
        <v>293</v>
      </c>
      <c r="L19" s="21" t="s">
        <v>294</v>
      </c>
      <c r="M19" s="21" t="s">
        <v>295</v>
      </c>
    </row>
    <row r="20" spans="1:13" ht="17.25" customHeight="1" x14ac:dyDescent="0.45">
      <c r="A20" s="34">
        <v>17</v>
      </c>
      <c r="B20" s="45"/>
      <c r="C20" s="22" t="s">
        <v>146</v>
      </c>
      <c r="D20" s="35">
        <v>717</v>
      </c>
      <c r="E20" s="20" t="s">
        <v>296</v>
      </c>
      <c r="F20" s="18">
        <v>17</v>
      </c>
      <c r="H20" s="36">
        <v>17</v>
      </c>
      <c r="I20" s="21" t="s">
        <v>297</v>
      </c>
      <c r="J20" s="21" t="s">
        <v>298</v>
      </c>
      <c r="K20" s="21" t="s">
        <v>299</v>
      </c>
      <c r="L20" s="21" t="s">
        <v>300</v>
      </c>
      <c r="M20" s="21" t="s">
        <v>301</v>
      </c>
    </row>
    <row r="21" spans="1:13" ht="17.25" customHeight="1" x14ac:dyDescent="0.45">
      <c r="A21" s="34">
        <v>18</v>
      </c>
      <c r="B21" s="45"/>
      <c r="C21" s="22" t="s">
        <v>151</v>
      </c>
      <c r="D21" s="35">
        <v>718</v>
      </c>
      <c r="E21" s="20" t="s">
        <v>302</v>
      </c>
      <c r="F21" s="18">
        <v>18</v>
      </c>
      <c r="H21" s="36">
        <v>18</v>
      </c>
      <c r="I21" s="21" t="s">
        <v>303</v>
      </c>
      <c r="J21" s="21" t="s">
        <v>304</v>
      </c>
      <c r="K21" s="21" t="s">
        <v>305</v>
      </c>
      <c r="L21" s="21" t="s">
        <v>306</v>
      </c>
      <c r="M21" s="21" t="s">
        <v>307</v>
      </c>
    </row>
    <row r="22" spans="1:13" ht="17.25" customHeight="1" x14ac:dyDescent="0.45">
      <c r="A22" s="34">
        <v>19</v>
      </c>
      <c r="B22" s="45"/>
      <c r="C22" s="22" t="s">
        <v>155</v>
      </c>
      <c r="D22" s="35">
        <v>719</v>
      </c>
      <c r="E22" s="20" t="s">
        <v>308</v>
      </c>
      <c r="F22" s="18">
        <v>19</v>
      </c>
      <c r="H22" s="36">
        <v>19</v>
      </c>
      <c r="I22" s="21" t="s">
        <v>309</v>
      </c>
      <c r="J22" s="21" t="s">
        <v>310</v>
      </c>
      <c r="K22" s="21" t="s">
        <v>311</v>
      </c>
      <c r="L22" s="21" t="s">
        <v>312</v>
      </c>
      <c r="M22" s="21" t="s">
        <v>313</v>
      </c>
    </row>
    <row r="23" spans="1:13" ht="17.25" customHeight="1" x14ac:dyDescent="0.45">
      <c r="A23" s="34">
        <v>20</v>
      </c>
      <c r="B23" s="45"/>
      <c r="C23" s="22" t="s">
        <v>159</v>
      </c>
      <c r="D23" s="35">
        <v>720</v>
      </c>
      <c r="E23" s="20" t="s">
        <v>314</v>
      </c>
      <c r="F23" s="18">
        <v>20</v>
      </c>
      <c r="H23" s="36">
        <v>20</v>
      </c>
      <c r="I23" s="21" t="s">
        <v>315</v>
      </c>
      <c r="J23" s="21" t="s">
        <v>316</v>
      </c>
      <c r="K23" s="21" t="s">
        <v>317</v>
      </c>
      <c r="L23" s="21" t="s">
        <v>318</v>
      </c>
      <c r="M23" s="21" t="s">
        <v>319</v>
      </c>
    </row>
    <row r="24" spans="1:13" ht="17.25" customHeight="1" x14ac:dyDescent="0.45">
      <c r="A24" s="34">
        <v>21</v>
      </c>
      <c r="B24" s="45"/>
      <c r="C24" s="22" t="s">
        <v>164</v>
      </c>
      <c r="D24" s="35">
        <v>721</v>
      </c>
      <c r="E24" s="20" t="s">
        <v>320</v>
      </c>
      <c r="F24" s="18">
        <v>21</v>
      </c>
      <c r="H24" s="36">
        <v>21</v>
      </c>
      <c r="I24" s="21" t="s">
        <v>321</v>
      </c>
      <c r="J24" s="21" t="s">
        <v>322</v>
      </c>
      <c r="K24" s="21" t="s">
        <v>323</v>
      </c>
      <c r="L24" s="21" t="s">
        <v>324</v>
      </c>
      <c r="M24" s="21" t="s">
        <v>325</v>
      </c>
    </row>
    <row r="25" spans="1:13" ht="17.25" customHeight="1" x14ac:dyDescent="0.45">
      <c r="A25" s="34">
        <v>22</v>
      </c>
      <c r="B25" s="46"/>
      <c r="C25" s="22" t="s">
        <v>169</v>
      </c>
      <c r="D25" s="35">
        <v>722</v>
      </c>
      <c r="E25" s="20" t="s">
        <v>326</v>
      </c>
      <c r="F25" s="18">
        <v>22</v>
      </c>
      <c r="H25" s="36">
        <v>22</v>
      </c>
      <c r="I25" s="21" t="s">
        <v>327</v>
      </c>
      <c r="J25" s="21" t="s">
        <v>328</v>
      </c>
      <c r="K25" s="21" t="s">
        <v>329</v>
      </c>
      <c r="L25" s="21" t="s">
        <v>330</v>
      </c>
      <c r="M25" s="21" t="s">
        <v>331</v>
      </c>
    </row>
    <row r="26" spans="1:13" ht="17.25" customHeight="1" x14ac:dyDescent="0.45">
      <c r="A26" s="34">
        <v>23</v>
      </c>
      <c r="B26" s="43" t="s">
        <v>869</v>
      </c>
      <c r="C26" s="22" t="s">
        <v>55</v>
      </c>
      <c r="D26" s="35">
        <v>723</v>
      </c>
      <c r="E26" s="20" t="s">
        <v>332</v>
      </c>
      <c r="F26" s="18">
        <v>23</v>
      </c>
      <c r="H26" s="36">
        <v>23</v>
      </c>
      <c r="I26" s="21" t="s">
        <v>333</v>
      </c>
      <c r="J26" s="21" t="s">
        <v>334</v>
      </c>
      <c r="K26" s="21" t="s">
        <v>335</v>
      </c>
      <c r="L26" s="21" t="s">
        <v>336</v>
      </c>
      <c r="M26" s="21" t="s">
        <v>337</v>
      </c>
    </row>
    <row r="27" spans="1:13" ht="17.25" customHeight="1" x14ac:dyDescent="0.45">
      <c r="A27" s="34">
        <v>24</v>
      </c>
      <c r="B27" s="45"/>
      <c r="C27" s="22" t="s">
        <v>72</v>
      </c>
      <c r="D27" s="35">
        <v>724</v>
      </c>
      <c r="E27" s="20" t="s">
        <v>338</v>
      </c>
      <c r="F27" s="18">
        <v>24</v>
      </c>
      <c r="H27" s="36">
        <v>24</v>
      </c>
      <c r="I27" s="21" t="s">
        <v>339</v>
      </c>
      <c r="J27" s="21" t="s">
        <v>340</v>
      </c>
      <c r="K27" s="21" t="s">
        <v>341</v>
      </c>
      <c r="L27" s="21" t="s">
        <v>342</v>
      </c>
      <c r="M27" s="21" t="s">
        <v>343</v>
      </c>
    </row>
    <row r="28" spans="1:13" ht="17.25" customHeight="1" x14ac:dyDescent="0.45">
      <c r="A28" s="34">
        <v>25</v>
      </c>
      <c r="B28" s="45"/>
      <c r="C28" s="22" t="s">
        <v>88</v>
      </c>
      <c r="D28" s="35">
        <v>725</v>
      </c>
      <c r="E28" s="20" t="s">
        <v>344</v>
      </c>
      <c r="F28" s="18">
        <v>25</v>
      </c>
      <c r="H28" s="36">
        <v>25</v>
      </c>
      <c r="I28" s="21" t="s">
        <v>345</v>
      </c>
      <c r="J28" s="21" t="s">
        <v>346</v>
      </c>
      <c r="K28" s="21" t="s">
        <v>347</v>
      </c>
      <c r="L28" s="21" t="s">
        <v>348</v>
      </c>
      <c r="M28" s="21" t="s">
        <v>349</v>
      </c>
    </row>
    <row r="29" spans="1:13" ht="17.25" customHeight="1" x14ac:dyDescent="0.45">
      <c r="A29" s="34">
        <v>26</v>
      </c>
      <c r="B29" s="45"/>
      <c r="C29" s="22" t="s">
        <v>104</v>
      </c>
      <c r="D29" s="35">
        <v>726</v>
      </c>
      <c r="E29" s="20" t="s">
        <v>350</v>
      </c>
      <c r="F29" s="18">
        <v>26</v>
      </c>
      <c r="H29" s="36">
        <v>26</v>
      </c>
      <c r="I29" s="21" t="s">
        <v>351</v>
      </c>
      <c r="J29" s="21" t="s">
        <v>352</v>
      </c>
      <c r="K29" s="21" t="s">
        <v>353</v>
      </c>
      <c r="L29" s="21" t="s">
        <v>354</v>
      </c>
      <c r="M29" s="21" t="s">
        <v>355</v>
      </c>
    </row>
    <row r="30" spans="1:13" ht="17.25" customHeight="1" x14ac:dyDescent="0.45">
      <c r="A30" s="34">
        <v>27</v>
      </c>
      <c r="B30" s="45"/>
      <c r="C30" s="22" t="s">
        <v>119</v>
      </c>
      <c r="D30" s="35">
        <v>727</v>
      </c>
      <c r="E30" s="20" t="s">
        <v>356</v>
      </c>
      <c r="F30" s="18">
        <v>27</v>
      </c>
      <c r="H30" s="36">
        <v>27</v>
      </c>
      <c r="I30" s="21" t="s">
        <v>357</v>
      </c>
      <c r="J30" s="21" t="s">
        <v>358</v>
      </c>
      <c r="K30" s="21" t="s">
        <v>359</v>
      </c>
      <c r="L30" s="21" t="s">
        <v>360</v>
      </c>
      <c r="M30" s="21" t="s">
        <v>361</v>
      </c>
    </row>
    <row r="31" spans="1:13" ht="17.25" customHeight="1" x14ac:dyDescent="0.45">
      <c r="A31" s="34">
        <v>28</v>
      </c>
      <c r="B31" s="45"/>
      <c r="C31" s="22" t="s">
        <v>130</v>
      </c>
      <c r="D31" s="35">
        <v>728</v>
      </c>
      <c r="E31" s="20" t="s">
        <v>362</v>
      </c>
      <c r="F31" s="18">
        <v>28</v>
      </c>
      <c r="H31" s="36">
        <v>28</v>
      </c>
      <c r="I31" s="21" t="s">
        <v>363</v>
      </c>
      <c r="J31" s="21" t="s">
        <v>364</v>
      </c>
      <c r="K31" s="21" t="s">
        <v>365</v>
      </c>
      <c r="L31" s="21" t="s">
        <v>366</v>
      </c>
      <c r="M31" s="21" t="s">
        <v>367</v>
      </c>
    </row>
    <row r="32" spans="1:13" ht="17.25" customHeight="1" x14ac:dyDescent="0.45">
      <c r="A32" s="34">
        <v>29</v>
      </c>
      <c r="B32" s="45"/>
      <c r="C32" s="22" t="s">
        <v>56</v>
      </c>
      <c r="D32" s="35">
        <v>729</v>
      </c>
      <c r="E32" s="20" t="s">
        <v>368</v>
      </c>
      <c r="F32" s="18">
        <v>29</v>
      </c>
      <c r="H32" s="36">
        <v>29</v>
      </c>
      <c r="I32" s="21" t="s">
        <v>369</v>
      </c>
      <c r="J32" s="21" t="s">
        <v>370</v>
      </c>
      <c r="K32" s="21" t="s">
        <v>371</v>
      </c>
      <c r="L32" s="21" t="s">
        <v>372</v>
      </c>
      <c r="M32" s="21" t="s">
        <v>373</v>
      </c>
    </row>
    <row r="33" spans="1:13" ht="17.25" customHeight="1" x14ac:dyDescent="0.45">
      <c r="A33" s="34">
        <v>30</v>
      </c>
      <c r="B33" s="45"/>
      <c r="C33" s="22" t="s">
        <v>73</v>
      </c>
      <c r="D33" s="35">
        <v>730</v>
      </c>
      <c r="E33" s="20" t="s">
        <v>374</v>
      </c>
      <c r="F33" s="18">
        <v>30</v>
      </c>
      <c r="H33" s="36">
        <v>30</v>
      </c>
      <c r="I33" s="21" t="s">
        <v>375</v>
      </c>
      <c r="J33" s="21" t="s">
        <v>376</v>
      </c>
      <c r="K33" s="21" t="s">
        <v>377</v>
      </c>
      <c r="L33" s="21" t="s">
        <v>378</v>
      </c>
      <c r="M33" s="21" t="s">
        <v>379</v>
      </c>
    </row>
    <row r="34" spans="1:13" ht="17.25" customHeight="1" x14ac:dyDescent="0.45">
      <c r="A34" s="34">
        <v>31</v>
      </c>
      <c r="B34" s="45"/>
      <c r="C34" s="22" t="s">
        <v>89</v>
      </c>
      <c r="D34" s="35">
        <v>731</v>
      </c>
      <c r="E34" s="20" t="s">
        <v>380</v>
      </c>
      <c r="F34" s="18">
        <v>31</v>
      </c>
      <c r="H34" s="36">
        <v>31</v>
      </c>
      <c r="I34" s="21" t="s">
        <v>381</v>
      </c>
      <c r="J34" s="21" t="s">
        <v>382</v>
      </c>
      <c r="K34" s="21" t="s">
        <v>383</v>
      </c>
      <c r="L34" s="21" t="s">
        <v>384</v>
      </c>
      <c r="M34" s="21" t="s">
        <v>385</v>
      </c>
    </row>
    <row r="35" spans="1:13" ht="17.25" customHeight="1" x14ac:dyDescent="0.45">
      <c r="A35" s="34">
        <v>32</v>
      </c>
      <c r="B35" s="45"/>
      <c r="C35" s="22" t="s">
        <v>105</v>
      </c>
      <c r="D35" s="35">
        <v>732</v>
      </c>
      <c r="E35" s="20" t="s">
        <v>386</v>
      </c>
      <c r="F35" s="18">
        <v>32</v>
      </c>
      <c r="H35" s="36">
        <v>32</v>
      </c>
      <c r="I35" s="21" t="s">
        <v>387</v>
      </c>
      <c r="J35" s="21" t="s">
        <v>388</v>
      </c>
      <c r="K35" s="21" t="s">
        <v>389</v>
      </c>
      <c r="L35" s="21" t="s">
        <v>390</v>
      </c>
      <c r="M35" s="21" t="s">
        <v>391</v>
      </c>
    </row>
    <row r="36" spans="1:13" ht="17.25" customHeight="1" x14ac:dyDescent="0.45">
      <c r="A36" s="34">
        <v>33</v>
      </c>
      <c r="B36" s="46"/>
      <c r="C36" s="22" t="s">
        <v>120</v>
      </c>
      <c r="D36" s="35">
        <v>733</v>
      </c>
      <c r="E36" s="20" t="s">
        <v>392</v>
      </c>
      <c r="F36" s="18">
        <v>33</v>
      </c>
      <c r="H36" s="36">
        <v>33</v>
      </c>
      <c r="I36" s="21" t="s">
        <v>393</v>
      </c>
      <c r="J36" s="21" t="s">
        <v>394</v>
      </c>
      <c r="K36" s="21" t="s">
        <v>395</v>
      </c>
      <c r="L36" s="21" t="s">
        <v>396</v>
      </c>
      <c r="M36" s="21" t="s">
        <v>397</v>
      </c>
    </row>
    <row r="37" spans="1:13" ht="17.25" customHeight="1" x14ac:dyDescent="0.45">
      <c r="A37" s="34">
        <v>34</v>
      </c>
      <c r="B37" s="43" t="s">
        <v>145</v>
      </c>
      <c r="C37" s="22" t="s">
        <v>57</v>
      </c>
      <c r="D37" s="35">
        <v>734</v>
      </c>
      <c r="E37" s="20" t="s">
        <v>398</v>
      </c>
      <c r="F37" s="18">
        <v>34</v>
      </c>
      <c r="H37" s="36">
        <v>34</v>
      </c>
      <c r="I37" s="21" t="s">
        <v>399</v>
      </c>
      <c r="J37" s="21" t="s">
        <v>400</v>
      </c>
      <c r="K37" s="21" t="s">
        <v>401</v>
      </c>
      <c r="L37" s="21" t="s">
        <v>402</v>
      </c>
      <c r="M37" s="21" t="s">
        <v>403</v>
      </c>
    </row>
    <row r="38" spans="1:13" ht="17.25" customHeight="1" x14ac:dyDescent="0.45">
      <c r="A38" s="34">
        <v>35</v>
      </c>
      <c r="B38" s="45"/>
      <c r="C38" s="22" t="s">
        <v>74</v>
      </c>
      <c r="D38" s="35">
        <v>735</v>
      </c>
      <c r="E38" s="20" t="s">
        <v>404</v>
      </c>
      <c r="F38" s="18">
        <v>35</v>
      </c>
      <c r="H38" s="36">
        <v>35</v>
      </c>
      <c r="I38" s="21" t="s">
        <v>405</v>
      </c>
      <c r="J38" s="21" t="s">
        <v>406</v>
      </c>
      <c r="K38" s="21" t="s">
        <v>407</v>
      </c>
      <c r="L38" s="21" t="s">
        <v>408</v>
      </c>
      <c r="M38" s="21" t="s">
        <v>409</v>
      </c>
    </row>
    <row r="39" spans="1:13" ht="17.25" customHeight="1" x14ac:dyDescent="0.45">
      <c r="A39" s="34">
        <v>36</v>
      </c>
      <c r="B39" s="45"/>
      <c r="C39" s="22" t="s">
        <v>90</v>
      </c>
      <c r="D39" s="35">
        <v>736</v>
      </c>
      <c r="E39" s="20" t="s">
        <v>410</v>
      </c>
      <c r="F39" s="18">
        <v>36</v>
      </c>
      <c r="H39" s="36">
        <v>36</v>
      </c>
      <c r="I39" s="21" t="s">
        <v>411</v>
      </c>
      <c r="J39" s="21" t="s">
        <v>412</v>
      </c>
      <c r="K39" s="21" t="s">
        <v>413</v>
      </c>
      <c r="L39" s="21" t="s">
        <v>414</v>
      </c>
      <c r="M39" s="21" t="s">
        <v>415</v>
      </c>
    </row>
    <row r="40" spans="1:13" ht="17.25" customHeight="1" x14ac:dyDescent="0.45">
      <c r="A40" s="34">
        <v>37</v>
      </c>
      <c r="B40" s="45"/>
      <c r="C40" s="22" t="s">
        <v>106</v>
      </c>
      <c r="D40" s="35">
        <v>737</v>
      </c>
      <c r="E40" s="20" t="s">
        <v>416</v>
      </c>
      <c r="F40" s="18">
        <v>37</v>
      </c>
      <c r="H40" s="36">
        <v>37</v>
      </c>
      <c r="I40" s="21" t="s">
        <v>417</v>
      </c>
      <c r="J40" s="21" t="s">
        <v>418</v>
      </c>
      <c r="K40" s="21" t="s">
        <v>419</v>
      </c>
      <c r="L40" s="21" t="s">
        <v>420</v>
      </c>
      <c r="M40" s="21" t="s">
        <v>421</v>
      </c>
    </row>
    <row r="41" spans="1:13" ht="17.25" customHeight="1" x14ac:dyDescent="0.45">
      <c r="A41" s="34">
        <v>38</v>
      </c>
      <c r="B41" s="45"/>
      <c r="C41" s="22" t="s">
        <v>121</v>
      </c>
      <c r="D41" s="35">
        <v>738</v>
      </c>
      <c r="E41" s="20" t="s">
        <v>422</v>
      </c>
      <c r="F41" s="18">
        <v>38</v>
      </c>
      <c r="H41" s="36">
        <v>38</v>
      </c>
      <c r="I41" s="21" t="s">
        <v>423</v>
      </c>
      <c r="J41" s="21" t="s">
        <v>424</v>
      </c>
      <c r="K41" s="21" t="s">
        <v>425</v>
      </c>
      <c r="L41" s="21" t="s">
        <v>426</v>
      </c>
      <c r="M41" s="21" t="s">
        <v>427</v>
      </c>
    </row>
    <row r="42" spans="1:13" ht="17.25" customHeight="1" x14ac:dyDescent="0.45">
      <c r="A42" s="34">
        <v>39</v>
      </c>
      <c r="B42" s="45"/>
      <c r="C42" s="22" t="s">
        <v>131</v>
      </c>
      <c r="D42" s="35">
        <v>739</v>
      </c>
      <c r="E42" s="20" t="s">
        <v>428</v>
      </c>
      <c r="F42" s="18">
        <v>39</v>
      </c>
      <c r="H42" s="36">
        <v>39</v>
      </c>
      <c r="I42" s="21" t="s">
        <v>429</v>
      </c>
      <c r="J42" s="21" t="s">
        <v>430</v>
      </c>
      <c r="K42" s="21" t="s">
        <v>431</v>
      </c>
      <c r="L42" s="21" t="s">
        <v>432</v>
      </c>
      <c r="M42" s="21" t="s">
        <v>433</v>
      </c>
    </row>
    <row r="43" spans="1:13" ht="17.25" customHeight="1" x14ac:dyDescent="0.45">
      <c r="A43" s="34">
        <v>40</v>
      </c>
      <c r="B43" s="45"/>
      <c r="C43" s="22" t="s">
        <v>140</v>
      </c>
      <c r="D43" s="35">
        <v>740</v>
      </c>
      <c r="E43" s="20" t="s">
        <v>434</v>
      </c>
      <c r="F43" s="18">
        <v>40</v>
      </c>
      <c r="H43" s="36">
        <v>40</v>
      </c>
      <c r="I43" s="21" t="s">
        <v>435</v>
      </c>
      <c r="J43" s="21" t="s">
        <v>436</v>
      </c>
      <c r="K43" s="21" t="s">
        <v>437</v>
      </c>
      <c r="L43" s="21" t="s">
        <v>438</v>
      </c>
      <c r="M43" s="21" t="s">
        <v>439</v>
      </c>
    </row>
    <row r="44" spans="1:13" ht="17.25" customHeight="1" x14ac:dyDescent="0.45">
      <c r="A44" s="34">
        <v>41</v>
      </c>
      <c r="B44" s="45"/>
      <c r="C44" s="22" t="s">
        <v>147</v>
      </c>
      <c r="D44" s="35">
        <v>741</v>
      </c>
      <c r="E44" s="20" t="s">
        <v>440</v>
      </c>
      <c r="F44" s="18">
        <v>41</v>
      </c>
      <c r="H44" s="36">
        <v>41</v>
      </c>
      <c r="I44" s="21" t="s">
        <v>441</v>
      </c>
      <c r="J44" s="21" t="s">
        <v>442</v>
      </c>
      <c r="K44" s="21" t="s">
        <v>443</v>
      </c>
      <c r="L44" s="21" t="s">
        <v>444</v>
      </c>
      <c r="M44" s="21" t="s">
        <v>445</v>
      </c>
    </row>
    <row r="45" spans="1:13" ht="17.25" customHeight="1" x14ac:dyDescent="0.45">
      <c r="A45" s="34">
        <v>42</v>
      </c>
      <c r="B45" s="45"/>
      <c r="C45" s="22" t="s">
        <v>152</v>
      </c>
      <c r="D45" s="35">
        <v>742</v>
      </c>
      <c r="E45" s="20" t="s">
        <v>446</v>
      </c>
      <c r="F45" s="18">
        <v>42</v>
      </c>
      <c r="H45" s="36">
        <v>42</v>
      </c>
      <c r="I45" s="21" t="s">
        <v>447</v>
      </c>
      <c r="J45" s="21" t="s">
        <v>448</v>
      </c>
      <c r="K45" s="21" t="s">
        <v>449</v>
      </c>
      <c r="L45" s="21" t="s">
        <v>450</v>
      </c>
      <c r="M45" s="21" t="s">
        <v>451</v>
      </c>
    </row>
    <row r="46" spans="1:13" ht="17.25" customHeight="1" x14ac:dyDescent="0.45">
      <c r="A46" s="34">
        <v>43</v>
      </c>
      <c r="B46" s="45"/>
      <c r="C46" s="22" t="s">
        <v>156</v>
      </c>
      <c r="D46" s="35">
        <v>743</v>
      </c>
      <c r="E46" s="20" t="s">
        <v>452</v>
      </c>
      <c r="F46" s="18">
        <v>43</v>
      </c>
      <c r="H46" s="36">
        <v>43</v>
      </c>
      <c r="I46" s="21" t="s">
        <v>453</v>
      </c>
      <c r="J46" s="21" t="s">
        <v>454</v>
      </c>
      <c r="K46" s="21" t="s">
        <v>455</v>
      </c>
      <c r="L46" s="21" t="s">
        <v>456</v>
      </c>
      <c r="M46" s="21" t="s">
        <v>457</v>
      </c>
    </row>
    <row r="47" spans="1:13" ht="17.25" customHeight="1" x14ac:dyDescent="0.45">
      <c r="A47" s="34">
        <v>44</v>
      </c>
      <c r="B47" s="45"/>
      <c r="C47" s="22" t="s">
        <v>160</v>
      </c>
      <c r="D47" s="35">
        <v>744</v>
      </c>
      <c r="E47" s="20" t="s">
        <v>458</v>
      </c>
      <c r="F47" s="18">
        <v>44</v>
      </c>
      <c r="H47" s="36">
        <v>44</v>
      </c>
      <c r="I47" s="21" t="s">
        <v>459</v>
      </c>
      <c r="J47" s="21" t="s">
        <v>460</v>
      </c>
      <c r="K47" s="21" t="s">
        <v>461</v>
      </c>
      <c r="L47" s="21" t="s">
        <v>462</v>
      </c>
      <c r="M47" s="21" t="s">
        <v>463</v>
      </c>
    </row>
    <row r="48" spans="1:13" ht="17.25" customHeight="1" x14ac:dyDescent="0.45">
      <c r="A48" s="34">
        <v>45</v>
      </c>
      <c r="B48" s="45"/>
      <c r="C48" s="22" t="s">
        <v>165</v>
      </c>
      <c r="D48" s="35">
        <v>745</v>
      </c>
      <c r="E48" s="20" t="s">
        <v>464</v>
      </c>
      <c r="F48" s="18">
        <v>45</v>
      </c>
      <c r="H48" s="36">
        <v>45</v>
      </c>
      <c r="I48" s="21" t="s">
        <v>465</v>
      </c>
      <c r="J48" s="21" t="s">
        <v>466</v>
      </c>
      <c r="K48" s="21" t="s">
        <v>467</v>
      </c>
      <c r="L48" s="21" t="s">
        <v>468</v>
      </c>
      <c r="M48" s="21" t="s">
        <v>469</v>
      </c>
    </row>
    <row r="49" spans="1:13" ht="17.25" customHeight="1" x14ac:dyDescent="0.45">
      <c r="A49" s="34">
        <v>46</v>
      </c>
      <c r="B49" s="45"/>
      <c r="C49" s="22" t="s">
        <v>170</v>
      </c>
      <c r="D49" s="35">
        <v>746</v>
      </c>
      <c r="E49" s="20" t="s">
        <v>470</v>
      </c>
      <c r="F49" s="18">
        <v>46</v>
      </c>
      <c r="H49" s="36">
        <v>46</v>
      </c>
      <c r="I49" s="21" t="s">
        <v>471</v>
      </c>
      <c r="J49" s="21" t="s">
        <v>472</v>
      </c>
      <c r="K49" s="21" t="s">
        <v>473</v>
      </c>
      <c r="L49" s="21" t="s">
        <v>474</v>
      </c>
      <c r="M49" s="21" t="s">
        <v>475</v>
      </c>
    </row>
    <row r="50" spans="1:13" ht="17.25" customHeight="1" x14ac:dyDescent="0.45">
      <c r="A50" s="34">
        <v>47</v>
      </c>
      <c r="B50" s="45"/>
      <c r="C50" s="22" t="s">
        <v>174</v>
      </c>
      <c r="D50" s="35">
        <v>747</v>
      </c>
      <c r="E50" s="20" t="s">
        <v>476</v>
      </c>
      <c r="F50" s="18">
        <v>47</v>
      </c>
      <c r="H50" s="36">
        <v>47</v>
      </c>
      <c r="I50" s="21" t="s">
        <v>477</v>
      </c>
      <c r="J50" s="21" t="s">
        <v>478</v>
      </c>
      <c r="K50" s="21" t="s">
        <v>479</v>
      </c>
      <c r="L50" s="21" t="s">
        <v>480</v>
      </c>
      <c r="M50" s="21" t="s">
        <v>481</v>
      </c>
    </row>
    <row r="51" spans="1:13" ht="17.25" customHeight="1" x14ac:dyDescent="0.45">
      <c r="A51" s="34">
        <v>48</v>
      </c>
      <c r="B51" s="45"/>
      <c r="C51" s="22" t="s">
        <v>177</v>
      </c>
      <c r="D51" s="35">
        <v>748</v>
      </c>
      <c r="E51" s="20" t="s">
        <v>482</v>
      </c>
      <c r="F51" s="18">
        <v>48</v>
      </c>
      <c r="H51" s="36">
        <v>48</v>
      </c>
      <c r="I51" s="21" t="s">
        <v>483</v>
      </c>
      <c r="J51" s="21" t="s">
        <v>484</v>
      </c>
      <c r="K51" s="21" t="s">
        <v>485</v>
      </c>
      <c r="L51" s="21" t="s">
        <v>486</v>
      </c>
      <c r="M51" s="21" t="s">
        <v>487</v>
      </c>
    </row>
    <row r="52" spans="1:13" ht="17.25" customHeight="1" x14ac:dyDescent="0.45">
      <c r="A52" s="34">
        <v>49</v>
      </c>
      <c r="B52" s="45"/>
      <c r="C52" s="22" t="s">
        <v>180</v>
      </c>
      <c r="D52" s="35">
        <v>749</v>
      </c>
      <c r="E52" s="20" t="s">
        <v>488</v>
      </c>
      <c r="F52" s="18">
        <v>49</v>
      </c>
      <c r="H52" s="36">
        <v>49</v>
      </c>
      <c r="I52" s="21" t="s">
        <v>489</v>
      </c>
      <c r="J52" s="21" t="s">
        <v>490</v>
      </c>
      <c r="K52" s="21" t="s">
        <v>491</v>
      </c>
      <c r="L52" s="21" t="s">
        <v>492</v>
      </c>
      <c r="M52" s="21" t="s">
        <v>493</v>
      </c>
    </row>
    <row r="53" spans="1:13" ht="17.25" customHeight="1" x14ac:dyDescent="0.45">
      <c r="A53" s="34">
        <v>50</v>
      </c>
      <c r="B53" s="45"/>
      <c r="C53" s="22" t="s">
        <v>182</v>
      </c>
      <c r="D53" s="35">
        <v>750</v>
      </c>
      <c r="E53" s="20" t="s">
        <v>494</v>
      </c>
      <c r="F53" s="18">
        <v>50</v>
      </c>
      <c r="H53" s="36">
        <v>50</v>
      </c>
      <c r="I53" s="21" t="s">
        <v>495</v>
      </c>
      <c r="J53" s="21" t="s">
        <v>496</v>
      </c>
      <c r="K53" s="21" t="s">
        <v>497</v>
      </c>
      <c r="L53" s="21" t="s">
        <v>498</v>
      </c>
      <c r="M53" s="21" t="s">
        <v>499</v>
      </c>
    </row>
    <row r="54" spans="1:13" ht="17.25" customHeight="1" x14ac:dyDescent="0.45">
      <c r="A54" s="34">
        <v>51</v>
      </c>
      <c r="B54" s="45"/>
      <c r="C54" s="22" t="s">
        <v>183</v>
      </c>
      <c r="D54" s="35">
        <v>751</v>
      </c>
      <c r="E54" s="20" t="s">
        <v>500</v>
      </c>
      <c r="F54" s="18">
        <v>51</v>
      </c>
      <c r="H54" s="36">
        <v>51</v>
      </c>
      <c r="I54" s="21" t="s">
        <v>501</v>
      </c>
      <c r="J54" s="21">
        <v>101602</v>
      </c>
      <c r="K54" s="21" t="s">
        <v>502</v>
      </c>
      <c r="L54" s="21" t="s">
        <v>503</v>
      </c>
      <c r="M54" s="21" t="s">
        <v>504</v>
      </c>
    </row>
    <row r="55" spans="1:13" ht="17.25" customHeight="1" x14ac:dyDescent="0.45">
      <c r="A55" s="34">
        <v>52</v>
      </c>
      <c r="B55" s="45"/>
      <c r="C55" s="22" t="s">
        <v>184</v>
      </c>
      <c r="D55" s="35">
        <v>752</v>
      </c>
      <c r="E55" s="20" t="s">
        <v>505</v>
      </c>
      <c r="F55" s="18">
        <v>52</v>
      </c>
      <c r="H55" s="36">
        <v>52</v>
      </c>
      <c r="I55" s="21" t="s">
        <v>506</v>
      </c>
      <c r="J55" s="21" t="s">
        <v>507</v>
      </c>
      <c r="K55" s="21" t="s">
        <v>508</v>
      </c>
      <c r="L55" s="21" t="s">
        <v>509</v>
      </c>
      <c r="M55" s="21" t="s">
        <v>510</v>
      </c>
    </row>
    <row r="56" spans="1:13" ht="17.25" customHeight="1" x14ac:dyDescent="0.45">
      <c r="A56" s="34">
        <v>53</v>
      </c>
      <c r="B56" s="45"/>
      <c r="C56" s="22" t="s">
        <v>185</v>
      </c>
      <c r="D56" s="35">
        <v>753</v>
      </c>
      <c r="E56" s="20" t="s">
        <v>511</v>
      </c>
      <c r="F56" s="18">
        <v>53</v>
      </c>
      <c r="H56" s="36">
        <v>53</v>
      </c>
      <c r="I56" s="21" t="s">
        <v>512</v>
      </c>
      <c r="J56" s="21" t="s">
        <v>513</v>
      </c>
      <c r="K56" s="21" t="s">
        <v>514</v>
      </c>
      <c r="L56" s="21" t="s">
        <v>515</v>
      </c>
      <c r="M56" s="21" t="s">
        <v>516</v>
      </c>
    </row>
    <row r="57" spans="1:13" ht="17.25" customHeight="1" x14ac:dyDescent="0.45">
      <c r="A57" s="34">
        <v>54</v>
      </c>
      <c r="B57" s="45"/>
      <c r="C57" s="22" t="s">
        <v>186</v>
      </c>
      <c r="D57" s="35">
        <v>754</v>
      </c>
      <c r="E57" s="20" t="s">
        <v>517</v>
      </c>
      <c r="F57" s="18">
        <v>54</v>
      </c>
      <c r="H57" s="36">
        <v>54</v>
      </c>
      <c r="I57" s="21" t="s">
        <v>518</v>
      </c>
      <c r="J57" s="21" t="s">
        <v>519</v>
      </c>
      <c r="K57" s="21" t="s">
        <v>520</v>
      </c>
      <c r="L57" s="21" t="s">
        <v>521</v>
      </c>
      <c r="M57" s="21" t="s">
        <v>522</v>
      </c>
    </row>
    <row r="58" spans="1:13" ht="17.25" customHeight="1" x14ac:dyDescent="0.45">
      <c r="A58" s="34">
        <v>55</v>
      </c>
      <c r="B58" s="45"/>
      <c r="C58" s="22" t="s">
        <v>187</v>
      </c>
      <c r="D58" s="35">
        <v>755</v>
      </c>
      <c r="E58" s="20" t="s">
        <v>523</v>
      </c>
      <c r="F58" s="18">
        <v>55</v>
      </c>
      <c r="H58" s="36">
        <v>55</v>
      </c>
      <c r="I58" s="21" t="s">
        <v>524</v>
      </c>
      <c r="J58" s="21" t="s">
        <v>525</v>
      </c>
      <c r="K58" s="21" t="s">
        <v>526</v>
      </c>
      <c r="L58" s="21" t="s">
        <v>527</v>
      </c>
      <c r="M58" s="21" t="s">
        <v>528</v>
      </c>
    </row>
    <row r="59" spans="1:13" ht="17.25" customHeight="1" x14ac:dyDescent="0.45">
      <c r="A59" s="34">
        <v>56</v>
      </c>
      <c r="B59" s="45"/>
      <c r="C59" s="22" t="s">
        <v>188</v>
      </c>
      <c r="D59" s="35">
        <v>756</v>
      </c>
      <c r="E59" s="20" t="s">
        <v>529</v>
      </c>
      <c r="F59" s="18">
        <v>56</v>
      </c>
      <c r="H59" s="36">
        <v>56</v>
      </c>
      <c r="I59" s="21" t="s">
        <v>530</v>
      </c>
      <c r="J59" s="21" t="s">
        <v>531</v>
      </c>
      <c r="K59" s="21" t="s">
        <v>532</v>
      </c>
      <c r="L59" s="21" t="s">
        <v>533</v>
      </c>
      <c r="M59" s="21" t="s">
        <v>534</v>
      </c>
    </row>
    <row r="60" spans="1:13" ht="17.25" customHeight="1" x14ac:dyDescent="0.45">
      <c r="A60" s="34">
        <v>57</v>
      </c>
      <c r="B60" s="46"/>
      <c r="C60" s="22" t="s">
        <v>189</v>
      </c>
      <c r="D60" s="35">
        <v>757</v>
      </c>
      <c r="E60" s="20" t="s">
        <v>535</v>
      </c>
      <c r="F60" s="18">
        <v>57</v>
      </c>
      <c r="H60" s="36">
        <v>57</v>
      </c>
      <c r="I60" s="21" t="s">
        <v>536</v>
      </c>
      <c r="J60" s="21" t="s">
        <v>537</v>
      </c>
      <c r="K60" s="21" t="s">
        <v>538</v>
      </c>
      <c r="L60" s="21" t="s">
        <v>539</v>
      </c>
      <c r="M60" s="21" t="s">
        <v>540</v>
      </c>
    </row>
    <row r="61" spans="1:13" ht="17.25" customHeight="1" x14ac:dyDescent="0.45">
      <c r="A61" s="34">
        <v>58</v>
      </c>
      <c r="B61" s="43" t="s">
        <v>868</v>
      </c>
      <c r="C61" s="22" t="s">
        <v>58</v>
      </c>
      <c r="D61" s="35">
        <v>758</v>
      </c>
      <c r="E61" s="20" t="s">
        <v>541</v>
      </c>
      <c r="F61" s="18">
        <v>58</v>
      </c>
      <c r="H61" s="36">
        <v>58</v>
      </c>
      <c r="I61" s="21" t="s">
        <v>542</v>
      </c>
      <c r="J61" s="21" t="s">
        <v>543</v>
      </c>
      <c r="K61" s="21" t="s">
        <v>544</v>
      </c>
      <c r="L61" s="21" t="s">
        <v>545</v>
      </c>
      <c r="M61" s="21" t="s">
        <v>546</v>
      </c>
    </row>
    <row r="62" spans="1:13" ht="17.25" customHeight="1" x14ac:dyDescent="0.45">
      <c r="A62" s="34">
        <v>59</v>
      </c>
      <c r="B62" s="45"/>
      <c r="C62" s="22" t="s">
        <v>75</v>
      </c>
      <c r="D62" s="35">
        <v>759</v>
      </c>
      <c r="E62" s="20" t="s">
        <v>547</v>
      </c>
      <c r="F62" s="18">
        <v>59</v>
      </c>
      <c r="H62" s="36">
        <v>59</v>
      </c>
      <c r="I62" s="21" t="s">
        <v>548</v>
      </c>
      <c r="J62" s="21" t="s">
        <v>549</v>
      </c>
      <c r="K62" s="21" t="s">
        <v>550</v>
      </c>
      <c r="L62" s="21" t="s">
        <v>551</v>
      </c>
      <c r="M62" s="21" t="s">
        <v>552</v>
      </c>
    </row>
    <row r="63" spans="1:13" ht="17.25" customHeight="1" x14ac:dyDescent="0.45">
      <c r="A63" s="34">
        <v>60</v>
      </c>
      <c r="B63" s="45"/>
      <c r="C63" s="22" t="s">
        <v>91</v>
      </c>
      <c r="D63" s="35">
        <v>760</v>
      </c>
      <c r="E63" s="20" t="s">
        <v>553</v>
      </c>
      <c r="F63" s="18">
        <v>60</v>
      </c>
      <c r="H63" s="36">
        <v>60</v>
      </c>
      <c r="I63" s="21" t="s">
        <v>554</v>
      </c>
      <c r="J63" s="21" t="s">
        <v>555</v>
      </c>
      <c r="K63" s="21" t="s">
        <v>556</v>
      </c>
      <c r="L63" s="21" t="s">
        <v>557</v>
      </c>
      <c r="M63" s="21" t="s">
        <v>558</v>
      </c>
    </row>
    <row r="64" spans="1:13" ht="17.25" customHeight="1" x14ac:dyDescent="0.45">
      <c r="A64" s="34">
        <v>61</v>
      </c>
      <c r="B64" s="45"/>
      <c r="C64" s="22" t="s">
        <v>107</v>
      </c>
      <c r="D64" s="35">
        <v>761</v>
      </c>
      <c r="E64" s="20" t="s">
        <v>559</v>
      </c>
      <c r="F64" s="18">
        <v>61</v>
      </c>
      <c r="H64" s="36">
        <v>61</v>
      </c>
      <c r="I64" s="21" t="s">
        <v>560</v>
      </c>
      <c r="J64" s="21" t="s">
        <v>561</v>
      </c>
      <c r="K64" s="21" t="s">
        <v>562</v>
      </c>
      <c r="L64" s="21" t="s">
        <v>563</v>
      </c>
      <c r="M64" s="21" t="s">
        <v>564</v>
      </c>
    </row>
    <row r="65" spans="1:13" ht="17.25" customHeight="1" x14ac:dyDescent="0.45">
      <c r="A65" s="34">
        <v>62</v>
      </c>
      <c r="B65" s="45"/>
      <c r="C65" s="22" t="s">
        <v>59</v>
      </c>
      <c r="D65" s="35">
        <v>762</v>
      </c>
      <c r="E65" s="20" t="s">
        <v>565</v>
      </c>
      <c r="F65" s="18">
        <v>62</v>
      </c>
      <c r="H65" s="36">
        <v>62</v>
      </c>
      <c r="I65" s="21" t="s">
        <v>566</v>
      </c>
      <c r="J65" s="21" t="s">
        <v>567</v>
      </c>
      <c r="K65" s="21" t="s">
        <v>568</v>
      </c>
      <c r="L65" s="21" t="s">
        <v>569</v>
      </c>
      <c r="M65" s="21" t="s">
        <v>570</v>
      </c>
    </row>
    <row r="66" spans="1:13" ht="17.25" customHeight="1" x14ac:dyDescent="0.45">
      <c r="A66" s="34">
        <v>63</v>
      </c>
      <c r="B66" s="45"/>
      <c r="C66" s="22" t="s">
        <v>76</v>
      </c>
      <c r="D66" s="35">
        <v>763</v>
      </c>
      <c r="E66" s="20" t="s">
        <v>571</v>
      </c>
      <c r="F66" s="18">
        <v>63</v>
      </c>
      <c r="H66" s="36">
        <v>63</v>
      </c>
      <c r="I66" s="21" t="s">
        <v>572</v>
      </c>
      <c r="J66" s="21" t="s">
        <v>573</v>
      </c>
      <c r="K66" s="21" t="s">
        <v>574</v>
      </c>
      <c r="L66" s="21" t="s">
        <v>575</v>
      </c>
      <c r="M66" s="21" t="s">
        <v>576</v>
      </c>
    </row>
    <row r="67" spans="1:13" ht="17.25" customHeight="1" x14ac:dyDescent="0.45">
      <c r="A67" s="34">
        <v>64</v>
      </c>
      <c r="B67" s="45"/>
      <c r="C67" s="22" t="s">
        <v>92</v>
      </c>
      <c r="D67" s="35">
        <v>764</v>
      </c>
      <c r="E67" s="20" t="s">
        <v>577</v>
      </c>
      <c r="F67" s="18">
        <v>64</v>
      </c>
      <c r="H67" s="36">
        <v>64</v>
      </c>
      <c r="I67" s="21" t="s">
        <v>578</v>
      </c>
      <c r="J67" s="21" t="s">
        <v>579</v>
      </c>
      <c r="K67" s="21" t="s">
        <v>580</v>
      </c>
      <c r="L67" s="21" t="s">
        <v>581</v>
      </c>
      <c r="M67" s="21" t="s">
        <v>582</v>
      </c>
    </row>
    <row r="68" spans="1:13" ht="17.25" customHeight="1" x14ac:dyDescent="0.45">
      <c r="A68" s="34">
        <v>65</v>
      </c>
      <c r="B68" s="45"/>
      <c r="C68" s="22" t="s">
        <v>108</v>
      </c>
      <c r="D68" s="35">
        <v>765</v>
      </c>
      <c r="E68" s="20" t="s">
        <v>583</v>
      </c>
      <c r="F68" s="18">
        <v>65</v>
      </c>
      <c r="H68" s="36">
        <v>65</v>
      </c>
      <c r="I68" s="21" t="s">
        <v>584</v>
      </c>
      <c r="J68" s="21" t="s">
        <v>585</v>
      </c>
      <c r="K68" s="21" t="s">
        <v>586</v>
      </c>
      <c r="L68" s="21" t="s">
        <v>587</v>
      </c>
      <c r="M68" s="21" t="s">
        <v>588</v>
      </c>
    </row>
    <row r="69" spans="1:13" ht="17.25" customHeight="1" x14ac:dyDescent="0.45">
      <c r="A69" s="34">
        <v>66</v>
      </c>
      <c r="B69" s="45"/>
      <c r="C69" s="22" t="s">
        <v>122</v>
      </c>
      <c r="D69" s="35">
        <v>766</v>
      </c>
      <c r="E69" s="20" t="s">
        <v>589</v>
      </c>
      <c r="F69" s="18">
        <v>66</v>
      </c>
      <c r="H69" s="36">
        <v>66</v>
      </c>
      <c r="I69" s="21" t="s">
        <v>590</v>
      </c>
      <c r="J69" s="21" t="s">
        <v>591</v>
      </c>
      <c r="K69" s="21" t="s">
        <v>592</v>
      </c>
      <c r="L69" s="21" t="s">
        <v>593</v>
      </c>
      <c r="M69" s="21" t="s">
        <v>594</v>
      </c>
    </row>
    <row r="70" spans="1:13" ht="17.25" customHeight="1" x14ac:dyDescent="0.45">
      <c r="A70" s="34">
        <v>67</v>
      </c>
      <c r="B70" s="46"/>
      <c r="C70" s="22" t="s">
        <v>141</v>
      </c>
      <c r="D70" s="35">
        <v>768</v>
      </c>
      <c r="E70" s="20" t="s">
        <v>601</v>
      </c>
      <c r="F70" s="18">
        <v>67</v>
      </c>
      <c r="H70" s="36">
        <v>68</v>
      </c>
      <c r="I70" s="37" t="s">
        <v>602</v>
      </c>
      <c r="J70" s="38" t="s">
        <v>603</v>
      </c>
      <c r="K70" s="39" t="s">
        <v>604</v>
      </c>
      <c r="L70" s="38" t="s">
        <v>605</v>
      </c>
      <c r="M70" s="38" t="s">
        <v>606</v>
      </c>
    </row>
    <row r="71" spans="1:13" ht="17.25" customHeight="1" x14ac:dyDescent="0.45">
      <c r="A71" s="34">
        <v>68</v>
      </c>
      <c r="B71" s="43" t="s">
        <v>607</v>
      </c>
      <c r="C71" s="22" t="s">
        <v>60</v>
      </c>
      <c r="D71" s="35">
        <v>769</v>
      </c>
      <c r="E71" s="20" t="s">
        <v>608</v>
      </c>
      <c r="F71" s="18">
        <v>68</v>
      </c>
      <c r="H71" s="36">
        <v>69</v>
      </c>
      <c r="I71" s="40" t="s">
        <v>609</v>
      </c>
      <c r="J71" s="41" t="s">
        <v>610</v>
      </c>
      <c r="K71" s="40" t="s">
        <v>611</v>
      </c>
      <c r="L71" s="41" t="s">
        <v>612</v>
      </c>
      <c r="M71" s="41" t="s">
        <v>613</v>
      </c>
    </row>
    <row r="72" spans="1:13" ht="17.25" customHeight="1" x14ac:dyDescent="0.45">
      <c r="A72" s="34">
        <v>69</v>
      </c>
      <c r="B72" s="45"/>
      <c r="C72" s="22" t="s">
        <v>77</v>
      </c>
      <c r="D72" s="35">
        <v>770</v>
      </c>
      <c r="E72" s="20" t="s">
        <v>614</v>
      </c>
      <c r="F72" s="18">
        <v>69</v>
      </c>
      <c r="H72" s="36">
        <v>70</v>
      </c>
      <c r="I72" s="40" t="s">
        <v>615</v>
      </c>
      <c r="J72" s="41" t="s">
        <v>616</v>
      </c>
      <c r="K72" s="40" t="s">
        <v>617</v>
      </c>
      <c r="L72" s="41" t="s">
        <v>618</v>
      </c>
      <c r="M72" s="41" t="s">
        <v>619</v>
      </c>
    </row>
    <row r="73" spans="1:13" ht="17.25" customHeight="1" x14ac:dyDescent="0.45">
      <c r="A73" s="34">
        <v>70</v>
      </c>
      <c r="B73" s="45"/>
      <c r="C73" s="22" t="s">
        <v>93</v>
      </c>
      <c r="D73" s="35">
        <v>771</v>
      </c>
      <c r="E73" s="20" t="s">
        <v>620</v>
      </c>
      <c r="F73" s="18">
        <v>70</v>
      </c>
      <c r="H73" s="36">
        <v>71</v>
      </c>
      <c r="I73" s="40" t="s">
        <v>621</v>
      </c>
      <c r="J73" s="41" t="s">
        <v>622</v>
      </c>
      <c r="K73" s="40" t="s">
        <v>623</v>
      </c>
      <c r="L73" s="41" t="s">
        <v>624</v>
      </c>
      <c r="M73" s="41" t="s">
        <v>625</v>
      </c>
    </row>
    <row r="74" spans="1:13" ht="17.25" customHeight="1" x14ac:dyDescent="0.45">
      <c r="A74" s="34">
        <v>71</v>
      </c>
      <c r="B74" s="45"/>
      <c r="C74" s="22" t="s">
        <v>109</v>
      </c>
      <c r="D74" s="35">
        <v>772</v>
      </c>
      <c r="E74" s="20" t="s">
        <v>626</v>
      </c>
      <c r="F74" s="18">
        <v>71</v>
      </c>
      <c r="H74" s="36">
        <v>72</v>
      </c>
      <c r="I74" s="40" t="s">
        <v>627</v>
      </c>
      <c r="J74" s="41" t="s">
        <v>628</v>
      </c>
      <c r="K74" s="40" t="s">
        <v>629</v>
      </c>
      <c r="L74" s="41" t="s">
        <v>630</v>
      </c>
      <c r="M74" s="41" t="s">
        <v>631</v>
      </c>
    </row>
    <row r="75" spans="1:13" ht="17.25" customHeight="1" x14ac:dyDescent="0.45">
      <c r="A75" s="34">
        <v>72</v>
      </c>
      <c r="B75" s="45"/>
      <c r="C75" s="22" t="s">
        <v>123</v>
      </c>
      <c r="D75" s="35">
        <v>773</v>
      </c>
      <c r="E75" s="20" t="s">
        <v>632</v>
      </c>
      <c r="F75" s="18">
        <v>72</v>
      </c>
      <c r="H75" s="36">
        <v>73</v>
      </c>
      <c r="I75" s="40" t="s">
        <v>633</v>
      </c>
      <c r="J75" s="41" t="s">
        <v>634</v>
      </c>
      <c r="K75" s="40" t="s">
        <v>635</v>
      </c>
      <c r="L75" s="41" t="s">
        <v>636</v>
      </c>
      <c r="M75" s="41" t="s">
        <v>637</v>
      </c>
    </row>
    <row r="76" spans="1:13" ht="17.25" customHeight="1" x14ac:dyDescent="0.45">
      <c r="A76" s="34">
        <v>73</v>
      </c>
      <c r="B76" s="45"/>
      <c r="C76" s="22" t="s">
        <v>133</v>
      </c>
      <c r="D76" s="35">
        <v>774</v>
      </c>
      <c r="E76" s="20" t="s">
        <v>638</v>
      </c>
      <c r="F76" s="18">
        <v>73</v>
      </c>
      <c r="H76" s="36">
        <v>74</v>
      </c>
      <c r="I76" s="40" t="s">
        <v>639</v>
      </c>
      <c r="J76" s="41" t="s">
        <v>640</v>
      </c>
      <c r="K76" s="40" t="s">
        <v>641</v>
      </c>
      <c r="L76" s="41" t="s">
        <v>642</v>
      </c>
      <c r="M76" s="41" t="s">
        <v>643</v>
      </c>
    </row>
    <row r="77" spans="1:13" ht="17.25" customHeight="1" x14ac:dyDescent="0.45">
      <c r="A77" s="34">
        <v>74</v>
      </c>
      <c r="B77" s="45"/>
      <c r="C77" s="22" t="s">
        <v>142</v>
      </c>
      <c r="D77" s="35">
        <v>775</v>
      </c>
      <c r="E77" s="20" t="s">
        <v>644</v>
      </c>
      <c r="F77" s="18">
        <v>74</v>
      </c>
      <c r="H77" s="36">
        <v>75</v>
      </c>
      <c r="I77" s="40" t="s">
        <v>645</v>
      </c>
      <c r="J77" s="41" t="s">
        <v>646</v>
      </c>
      <c r="K77" s="40" t="s">
        <v>647</v>
      </c>
      <c r="L77" s="41" t="s">
        <v>648</v>
      </c>
      <c r="M77" s="41" t="s">
        <v>649</v>
      </c>
    </row>
    <row r="78" spans="1:13" ht="17.25" customHeight="1" x14ac:dyDescent="0.45">
      <c r="A78" s="34">
        <v>75</v>
      </c>
      <c r="B78" s="45"/>
      <c r="C78" s="22" t="s">
        <v>148</v>
      </c>
      <c r="D78" s="35">
        <v>776</v>
      </c>
      <c r="E78" s="20" t="s">
        <v>650</v>
      </c>
      <c r="F78" s="18">
        <v>75</v>
      </c>
      <c r="H78" s="36">
        <v>76</v>
      </c>
      <c r="I78" s="40" t="s">
        <v>651</v>
      </c>
      <c r="J78" s="41" t="s">
        <v>652</v>
      </c>
      <c r="K78" s="40" t="s">
        <v>653</v>
      </c>
      <c r="L78" s="41" t="s">
        <v>654</v>
      </c>
      <c r="M78" s="41" t="s">
        <v>655</v>
      </c>
    </row>
    <row r="79" spans="1:13" ht="17.25" customHeight="1" x14ac:dyDescent="0.45">
      <c r="A79" s="34">
        <v>76</v>
      </c>
      <c r="B79" s="45"/>
      <c r="C79" s="22" t="s">
        <v>153</v>
      </c>
      <c r="D79" s="35">
        <v>777</v>
      </c>
      <c r="E79" s="20" t="s">
        <v>656</v>
      </c>
      <c r="F79" s="18">
        <v>76</v>
      </c>
      <c r="H79" s="36">
        <v>77</v>
      </c>
      <c r="I79" s="40" t="s">
        <v>657</v>
      </c>
      <c r="J79" s="41" t="s">
        <v>658</v>
      </c>
      <c r="K79" s="40" t="s">
        <v>659</v>
      </c>
      <c r="L79" s="41" t="s">
        <v>660</v>
      </c>
      <c r="M79" s="41" t="s">
        <v>661</v>
      </c>
    </row>
    <row r="80" spans="1:13" ht="17.25" customHeight="1" x14ac:dyDescent="0.45">
      <c r="A80" s="34">
        <v>77</v>
      </c>
      <c r="B80" s="45"/>
      <c r="C80" s="22" t="s">
        <v>157</v>
      </c>
      <c r="D80" s="35">
        <v>778</v>
      </c>
      <c r="E80" s="20" t="s">
        <v>662</v>
      </c>
      <c r="F80" s="18">
        <v>77</v>
      </c>
      <c r="H80" s="36">
        <v>78</v>
      </c>
      <c r="I80" s="40" t="s">
        <v>663</v>
      </c>
      <c r="J80" s="41" t="s">
        <v>664</v>
      </c>
      <c r="K80" s="42" t="s">
        <v>665</v>
      </c>
      <c r="L80" s="41" t="s">
        <v>666</v>
      </c>
      <c r="M80" s="41" t="s">
        <v>667</v>
      </c>
    </row>
    <row r="81" spans="1:13" ht="17.25" customHeight="1" x14ac:dyDescent="0.45">
      <c r="A81" s="34">
        <v>78</v>
      </c>
      <c r="B81" s="45"/>
      <c r="C81" s="22" t="s">
        <v>161</v>
      </c>
      <c r="D81" s="35">
        <v>779</v>
      </c>
      <c r="E81" s="20" t="s">
        <v>668</v>
      </c>
      <c r="F81" s="18">
        <v>78</v>
      </c>
      <c r="H81" s="36">
        <v>79</v>
      </c>
      <c r="I81" s="40" t="s">
        <v>669</v>
      </c>
      <c r="J81" s="41" t="s">
        <v>670</v>
      </c>
      <c r="K81" s="40" t="s">
        <v>671</v>
      </c>
      <c r="L81" s="41" t="s">
        <v>672</v>
      </c>
      <c r="M81" s="41" t="s">
        <v>673</v>
      </c>
    </row>
    <row r="82" spans="1:13" ht="17.25" customHeight="1" x14ac:dyDescent="0.45">
      <c r="A82" s="34">
        <v>79</v>
      </c>
      <c r="B82" s="45"/>
      <c r="C82" s="22" t="s">
        <v>166</v>
      </c>
      <c r="D82" s="35">
        <v>780</v>
      </c>
      <c r="E82" s="20" t="s">
        <v>674</v>
      </c>
      <c r="F82" s="18">
        <v>79</v>
      </c>
      <c r="H82" s="36">
        <v>80</v>
      </c>
      <c r="I82" s="40" t="s">
        <v>675</v>
      </c>
      <c r="J82" s="41" t="s">
        <v>676</v>
      </c>
      <c r="K82" s="40" t="s">
        <v>677</v>
      </c>
      <c r="L82" s="41" t="s">
        <v>678</v>
      </c>
      <c r="M82" s="41" t="s">
        <v>679</v>
      </c>
    </row>
    <row r="83" spans="1:13" ht="17.25" customHeight="1" x14ac:dyDescent="0.45">
      <c r="A83" s="34">
        <v>80</v>
      </c>
      <c r="B83" s="45"/>
      <c r="C83" s="24" t="s">
        <v>171</v>
      </c>
      <c r="D83" s="35">
        <v>781</v>
      </c>
      <c r="E83" s="43" t="s">
        <v>680</v>
      </c>
      <c r="F83" s="18">
        <v>80</v>
      </c>
      <c r="H83" s="36">
        <v>81</v>
      </c>
      <c r="I83" s="40" t="s">
        <v>681</v>
      </c>
      <c r="J83" s="41" t="s">
        <v>682</v>
      </c>
      <c r="K83" s="40" t="s">
        <v>683</v>
      </c>
      <c r="L83" s="41" t="s">
        <v>684</v>
      </c>
      <c r="M83" s="41" t="s">
        <v>685</v>
      </c>
    </row>
    <row r="84" spans="1:13" ht="17.25" customHeight="1" x14ac:dyDescent="0.45">
      <c r="A84" s="34">
        <v>81</v>
      </c>
      <c r="B84" s="43" t="s">
        <v>163</v>
      </c>
      <c r="C84" s="22" t="s">
        <v>61</v>
      </c>
      <c r="D84" s="35">
        <v>782</v>
      </c>
      <c r="E84" s="20" t="s">
        <v>686</v>
      </c>
      <c r="F84" s="18">
        <v>81</v>
      </c>
      <c r="H84" s="36">
        <v>82</v>
      </c>
      <c r="I84" s="40" t="s">
        <v>687</v>
      </c>
      <c r="J84" s="41" t="s">
        <v>688</v>
      </c>
      <c r="K84" s="40" t="s">
        <v>689</v>
      </c>
      <c r="L84" s="41" t="s">
        <v>690</v>
      </c>
      <c r="M84" s="41" t="s">
        <v>691</v>
      </c>
    </row>
    <row r="85" spans="1:13" ht="17.25" customHeight="1" x14ac:dyDescent="0.45">
      <c r="A85" s="34">
        <v>82</v>
      </c>
      <c r="B85" s="45"/>
      <c r="C85" s="22" t="s">
        <v>78</v>
      </c>
      <c r="D85" s="35">
        <v>783</v>
      </c>
      <c r="E85" s="20" t="s">
        <v>692</v>
      </c>
      <c r="F85" s="18">
        <v>82</v>
      </c>
      <c r="H85" s="36">
        <v>83</v>
      </c>
      <c r="I85" s="40" t="s">
        <v>693</v>
      </c>
      <c r="J85" s="41" t="s">
        <v>694</v>
      </c>
      <c r="K85" s="40" t="s">
        <v>695</v>
      </c>
      <c r="L85" s="41" t="s">
        <v>696</v>
      </c>
      <c r="M85" s="41" t="s">
        <v>697</v>
      </c>
    </row>
    <row r="86" spans="1:13" ht="17.25" customHeight="1" x14ac:dyDescent="0.45">
      <c r="A86" s="34">
        <v>83</v>
      </c>
      <c r="B86" s="45"/>
      <c r="C86" s="22" t="s">
        <v>94</v>
      </c>
      <c r="D86" s="35">
        <v>784</v>
      </c>
      <c r="E86" s="20" t="s">
        <v>698</v>
      </c>
      <c r="F86" s="18">
        <v>83</v>
      </c>
      <c r="H86" s="36">
        <v>84</v>
      </c>
      <c r="I86" s="40" t="s">
        <v>699</v>
      </c>
      <c r="J86" s="41" t="s">
        <v>700</v>
      </c>
      <c r="K86" s="40" t="s">
        <v>701</v>
      </c>
      <c r="L86" s="41" t="s">
        <v>702</v>
      </c>
      <c r="M86" s="41" t="s">
        <v>703</v>
      </c>
    </row>
    <row r="87" spans="1:13" ht="17.25" customHeight="1" x14ac:dyDescent="0.45">
      <c r="A87" s="34">
        <v>84</v>
      </c>
      <c r="B87" s="45"/>
      <c r="C87" s="22" t="s">
        <v>110</v>
      </c>
      <c r="D87" s="35">
        <v>785</v>
      </c>
      <c r="E87" s="20" t="s">
        <v>704</v>
      </c>
      <c r="F87" s="18">
        <v>84</v>
      </c>
      <c r="H87" s="36">
        <v>85</v>
      </c>
      <c r="I87" s="40" t="s">
        <v>705</v>
      </c>
      <c r="J87" s="41" t="s">
        <v>706</v>
      </c>
      <c r="K87" s="40" t="s">
        <v>707</v>
      </c>
      <c r="L87" s="41" t="s">
        <v>708</v>
      </c>
      <c r="M87" s="41" t="s">
        <v>709</v>
      </c>
    </row>
    <row r="88" spans="1:13" ht="17.25" customHeight="1" x14ac:dyDescent="0.45">
      <c r="A88" s="34">
        <v>85</v>
      </c>
      <c r="B88" s="45"/>
      <c r="C88" s="22" t="s">
        <v>124</v>
      </c>
      <c r="D88" s="35">
        <v>786</v>
      </c>
      <c r="E88" s="20" t="s">
        <v>710</v>
      </c>
      <c r="F88" s="18">
        <v>85</v>
      </c>
      <c r="H88" s="36">
        <v>86</v>
      </c>
      <c r="I88" s="40" t="s">
        <v>711</v>
      </c>
      <c r="J88" s="41" t="s">
        <v>712</v>
      </c>
      <c r="K88" s="40" t="s">
        <v>713</v>
      </c>
      <c r="L88" s="41" t="s">
        <v>714</v>
      </c>
      <c r="M88" s="41" t="s">
        <v>715</v>
      </c>
    </row>
    <row r="89" spans="1:13" ht="17.25" customHeight="1" x14ac:dyDescent="0.45">
      <c r="A89" s="34">
        <v>86</v>
      </c>
      <c r="B89" s="45"/>
      <c r="C89" s="22" t="s">
        <v>134</v>
      </c>
      <c r="D89" s="35">
        <v>787</v>
      </c>
      <c r="E89" s="20" t="s">
        <v>716</v>
      </c>
      <c r="F89" s="18">
        <v>86</v>
      </c>
      <c r="H89" s="36">
        <v>87</v>
      </c>
      <c r="I89" s="40" t="s">
        <v>717</v>
      </c>
      <c r="J89" s="41" t="s">
        <v>718</v>
      </c>
      <c r="K89" s="40" t="s">
        <v>719</v>
      </c>
      <c r="L89" s="41" t="s">
        <v>720</v>
      </c>
      <c r="M89" s="41" t="s">
        <v>721</v>
      </c>
    </row>
    <row r="90" spans="1:13" ht="17.25" customHeight="1" x14ac:dyDescent="0.45">
      <c r="A90" s="34">
        <v>87</v>
      </c>
      <c r="B90" s="45"/>
      <c r="C90" s="22" t="s">
        <v>143</v>
      </c>
      <c r="D90" s="35">
        <v>788</v>
      </c>
      <c r="E90" s="20" t="s">
        <v>722</v>
      </c>
      <c r="F90" s="18">
        <v>87</v>
      </c>
      <c r="H90" s="36">
        <v>88</v>
      </c>
      <c r="I90" s="40" t="s">
        <v>723</v>
      </c>
      <c r="J90" s="41" t="s">
        <v>724</v>
      </c>
      <c r="K90" s="40" t="s">
        <v>725</v>
      </c>
      <c r="L90" s="41" t="s">
        <v>726</v>
      </c>
      <c r="M90" s="41" t="s">
        <v>727</v>
      </c>
    </row>
    <row r="91" spans="1:13" ht="17.25" customHeight="1" x14ac:dyDescent="0.45">
      <c r="A91" s="34">
        <v>88</v>
      </c>
      <c r="B91" s="45"/>
      <c r="C91" s="22" t="s">
        <v>149</v>
      </c>
      <c r="D91" s="35">
        <v>789</v>
      </c>
      <c r="E91" s="20" t="s">
        <v>728</v>
      </c>
      <c r="F91" s="18">
        <v>88</v>
      </c>
      <c r="H91" s="36">
        <v>89</v>
      </c>
      <c r="I91" s="40" t="s">
        <v>729</v>
      </c>
      <c r="J91" s="41" t="s">
        <v>730</v>
      </c>
      <c r="K91" s="40" t="s">
        <v>731</v>
      </c>
      <c r="L91" s="41" t="s">
        <v>732</v>
      </c>
      <c r="M91" s="41" t="s">
        <v>733</v>
      </c>
    </row>
    <row r="92" spans="1:13" ht="17.25" customHeight="1" x14ac:dyDescent="0.45">
      <c r="A92" s="34">
        <v>89</v>
      </c>
      <c r="B92" s="45"/>
      <c r="C92" s="22" t="s">
        <v>154</v>
      </c>
      <c r="D92" s="35">
        <v>790</v>
      </c>
      <c r="E92" s="20" t="s">
        <v>734</v>
      </c>
      <c r="F92" s="18">
        <v>89</v>
      </c>
      <c r="H92" s="36">
        <v>90</v>
      </c>
      <c r="I92" s="40" t="s">
        <v>735</v>
      </c>
      <c r="J92" s="41" t="s">
        <v>736</v>
      </c>
      <c r="K92" s="40" t="s">
        <v>737</v>
      </c>
      <c r="L92" s="41" t="s">
        <v>738</v>
      </c>
      <c r="M92" s="41" t="s">
        <v>739</v>
      </c>
    </row>
    <row r="93" spans="1:13" ht="17.25" customHeight="1" x14ac:dyDescent="0.45">
      <c r="A93" s="34">
        <v>90</v>
      </c>
      <c r="B93" s="45"/>
      <c r="C93" s="22" t="s">
        <v>158</v>
      </c>
      <c r="D93" s="35">
        <v>791</v>
      </c>
      <c r="E93" s="20" t="s">
        <v>740</v>
      </c>
      <c r="F93" s="18">
        <v>90</v>
      </c>
      <c r="H93" s="36">
        <v>91</v>
      </c>
      <c r="I93" s="40" t="s">
        <v>741</v>
      </c>
      <c r="J93" s="41" t="s">
        <v>742</v>
      </c>
      <c r="K93" s="40" t="s">
        <v>743</v>
      </c>
      <c r="L93" s="41" t="s">
        <v>744</v>
      </c>
      <c r="M93" s="41" t="s">
        <v>745</v>
      </c>
    </row>
    <row r="94" spans="1:13" ht="17.25" customHeight="1" x14ac:dyDescent="0.45">
      <c r="A94" s="34">
        <v>91</v>
      </c>
      <c r="B94" s="45"/>
      <c r="C94" s="22" t="s">
        <v>162</v>
      </c>
      <c r="D94" s="35">
        <v>792</v>
      </c>
      <c r="E94" s="20" t="s">
        <v>746</v>
      </c>
      <c r="F94" s="18">
        <v>91</v>
      </c>
      <c r="H94" s="36">
        <v>92</v>
      </c>
      <c r="I94" s="40" t="s">
        <v>747</v>
      </c>
      <c r="J94" s="41" t="s">
        <v>748</v>
      </c>
      <c r="K94" s="40" t="s">
        <v>749</v>
      </c>
      <c r="L94" s="41" t="s">
        <v>750</v>
      </c>
      <c r="M94" s="41" t="s">
        <v>751</v>
      </c>
    </row>
    <row r="95" spans="1:13" ht="17.25" customHeight="1" x14ac:dyDescent="0.45">
      <c r="A95" s="34">
        <v>92</v>
      </c>
      <c r="B95" s="45"/>
      <c r="C95" s="22" t="s">
        <v>167</v>
      </c>
      <c r="D95" s="35">
        <v>793</v>
      </c>
      <c r="E95" s="20" t="s">
        <v>752</v>
      </c>
      <c r="F95" s="18">
        <v>92</v>
      </c>
      <c r="H95" s="36">
        <v>93</v>
      </c>
      <c r="I95" s="40" t="s">
        <v>753</v>
      </c>
      <c r="J95" s="41" t="s">
        <v>754</v>
      </c>
      <c r="K95" s="40" t="s">
        <v>755</v>
      </c>
      <c r="L95" s="41" t="s">
        <v>756</v>
      </c>
      <c r="M95" s="41" t="s">
        <v>757</v>
      </c>
    </row>
    <row r="96" spans="1:13" ht="17.25" customHeight="1" x14ac:dyDescent="0.45">
      <c r="A96" s="34">
        <v>93</v>
      </c>
      <c r="B96" s="45"/>
      <c r="C96" s="22" t="s">
        <v>172</v>
      </c>
      <c r="D96" s="35">
        <v>794</v>
      </c>
      <c r="E96" s="20" t="s">
        <v>758</v>
      </c>
      <c r="F96" s="18">
        <v>93</v>
      </c>
      <c r="H96" s="36">
        <v>94</v>
      </c>
      <c r="I96" s="40" t="s">
        <v>759</v>
      </c>
      <c r="J96" s="41" t="s">
        <v>760</v>
      </c>
      <c r="K96" s="40" t="s">
        <v>761</v>
      </c>
      <c r="L96" s="41" t="s">
        <v>762</v>
      </c>
      <c r="M96" s="41" t="s">
        <v>763</v>
      </c>
    </row>
    <row r="97" spans="1:13" ht="17.25" customHeight="1" x14ac:dyDescent="0.45">
      <c r="A97" s="34">
        <v>94</v>
      </c>
      <c r="B97" s="45"/>
      <c r="C97" s="22" t="s">
        <v>175</v>
      </c>
      <c r="D97" s="35">
        <v>795</v>
      </c>
      <c r="E97" s="20" t="s">
        <v>764</v>
      </c>
      <c r="F97" s="18">
        <v>94</v>
      </c>
      <c r="H97" s="36">
        <v>95</v>
      </c>
      <c r="I97" s="40" t="s">
        <v>765</v>
      </c>
      <c r="J97" s="41" t="s">
        <v>766</v>
      </c>
      <c r="K97" s="40" t="s">
        <v>767</v>
      </c>
      <c r="L97" s="41" t="s">
        <v>768</v>
      </c>
      <c r="M97" s="41" t="s">
        <v>769</v>
      </c>
    </row>
    <row r="98" spans="1:13" ht="17.25" customHeight="1" x14ac:dyDescent="0.45">
      <c r="A98" s="34">
        <v>95</v>
      </c>
      <c r="B98" s="45"/>
      <c r="C98" s="22" t="s">
        <v>178</v>
      </c>
      <c r="D98" s="35">
        <v>796</v>
      </c>
      <c r="E98" s="20" t="s">
        <v>770</v>
      </c>
      <c r="F98" s="18">
        <v>95</v>
      </c>
      <c r="H98" s="36">
        <v>96</v>
      </c>
      <c r="I98" s="40" t="s">
        <v>771</v>
      </c>
      <c r="J98" s="41" t="s">
        <v>772</v>
      </c>
      <c r="K98" s="40" t="s">
        <v>773</v>
      </c>
      <c r="L98" s="41" t="s">
        <v>774</v>
      </c>
      <c r="M98" s="41" t="s">
        <v>775</v>
      </c>
    </row>
    <row r="99" spans="1:13" ht="17.25" customHeight="1" x14ac:dyDescent="0.45">
      <c r="A99" s="34">
        <v>96</v>
      </c>
      <c r="B99" s="45"/>
      <c r="C99" s="22" t="s">
        <v>181</v>
      </c>
      <c r="D99" s="35">
        <v>797</v>
      </c>
      <c r="E99" s="20" t="s">
        <v>776</v>
      </c>
      <c r="F99" s="18">
        <v>96</v>
      </c>
      <c r="H99" s="36">
        <v>97</v>
      </c>
      <c r="I99" s="40" t="s">
        <v>777</v>
      </c>
      <c r="J99" s="41" t="s">
        <v>778</v>
      </c>
      <c r="K99" s="40" t="s">
        <v>779</v>
      </c>
      <c r="L99" s="41" t="s">
        <v>780</v>
      </c>
      <c r="M99" s="41" t="s">
        <v>781</v>
      </c>
    </row>
    <row r="100" spans="1:13" ht="17.25" customHeight="1" x14ac:dyDescent="0.45">
      <c r="A100" s="34">
        <v>97</v>
      </c>
      <c r="B100" s="43" t="s">
        <v>168</v>
      </c>
      <c r="C100" s="22" t="s">
        <v>62</v>
      </c>
      <c r="D100" s="35">
        <v>798</v>
      </c>
      <c r="E100" s="20" t="s">
        <v>782</v>
      </c>
      <c r="F100" s="18">
        <v>97</v>
      </c>
      <c r="H100" s="36">
        <v>98</v>
      </c>
      <c r="I100" s="37" t="s">
        <v>783</v>
      </c>
      <c r="J100" s="38" t="s">
        <v>784</v>
      </c>
      <c r="K100" s="39" t="s">
        <v>785</v>
      </c>
      <c r="L100" s="38" t="s">
        <v>786</v>
      </c>
      <c r="M100" s="38" t="s">
        <v>787</v>
      </c>
    </row>
    <row r="101" spans="1:13" ht="17.25" customHeight="1" x14ac:dyDescent="0.45">
      <c r="A101" s="34">
        <v>98</v>
      </c>
      <c r="B101" s="45"/>
      <c r="C101" s="22" t="s">
        <v>79</v>
      </c>
      <c r="D101" s="35">
        <v>799</v>
      </c>
      <c r="E101" s="20" t="s">
        <v>788</v>
      </c>
      <c r="F101" s="18">
        <v>98</v>
      </c>
      <c r="H101" s="36">
        <v>99</v>
      </c>
      <c r="I101" s="37" t="s">
        <v>789</v>
      </c>
      <c r="J101" s="38" t="s">
        <v>790</v>
      </c>
      <c r="K101" s="39" t="s">
        <v>791</v>
      </c>
      <c r="L101" s="38" t="s">
        <v>792</v>
      </c>
      <c r="M101" s="38" t="s">
        <v>793</v>
      </c>
    </row>
    <row r="102" spans="1:13" ht="17.25" customHeight="1" x14ac:dyDescent="0.45">
      <c r="A102" s="34">
        <v>99</v>
      </c>
      <c r="B102" s="45"/>
      <c r="C102" s="22" t="s">
        <v>95</v>
      </c>
      <c r="D102" s="35">
        <v>800</v>
      </c>
      <c r="E102" s="20" t="s">
        <v>794</v>
      </c>
      <c r="F102" s="18">
        <v>99</v>
      </c>
      <c r="H102" s="36">
        <v>100</v>
      </c>
      <c r="I102" s="37" t="s">
        <v>795</v>
      </c>
      <c r="J102" s="38" t="s">
        <v>796</v>
      </c>
      <c r="K102" s="39" t="s">
        <v>797</v>
      </c>
      <c r="L102" s="38" t="s">
        <v>798</v>
      </c>
      <c r="M102" s="38" t="s">
        <v>799</v>
      </c>
    </row>
    <row r="103" spans="1:13" ht="17.25" customHeight="1" x14ac:dyDescent="0.45">
      <c r="A103" s="34">
        <v>100</v>
      </c>
      <c r="B103" s="45"/>
      <c r="C103" s="22" t="s">
        <v>111</v>
      </c>
      <c r="D103" s="35">
        <v>801</v>
      </c>
      <c r="E103" s="20" t="s">
        <v>800</v>
      </c>
      <c r="F103" s="18">
        <v>100</v>
      </c>
      <c r="H103" s="36">
        <v>101</v>
      </c>
      <c r="I103" s="37" t="s">
        <v>801</v>
      </c>
      <c r="J103" s="38" t="s">
        <v>802</v>
      </c>
      <c r="K103" s="39" t="s">
        <v>803</v>
      </c>
      <c r="L103" s="38" t="s">
        <v>804</v>
      </c>
      <c r="M103" s="38" t="s">
        <v>805</v>
      </c>
    </row>
    <row r="104" spans="1:13" ht="17.25" customHeight="1" x14ac:dyDescent="0.45">
      <c r="A104" s="34">
        <v>101</v>
      </c>
      <c r="B104" s="45"/>
      <c r="C104" s="22" t="s">
        <v>125</v>
      </c>
      <c r="D104" s="35">
        <v>802</v>
      </c>
      <c r="E104" s="20" t="s">
        <v>806</v>
      </c>
      <c r="F104" s="18">
        <v>101</v>
      </c>
      <c r="H104" s="36">
        <v>102</v>
      </c>
      <c r="I104" s="37" t="s">
        <v>807</v>
      </c>
      <c r="J104" s="38" t="s">
        <v>808</v>
      </c>
      <c r="K104" s="39" t="s">
        <v>809</v>
      </c>
      <c r="L104" s="38" t="s">
        <v>810</v>
      </c>
      <c r="M104" s="38" t="s">
        <v>811</v>
      </c>
    </row>
    <row r="105" spans="1:13" ht="17.25" customHeight="1" x14ac:dyDescent="0.45">
      <c r="A105" s="34">
        <v>102</v>
      </c>
      <c r="B105" s="46"/>
      <c r="C105" s="22" t="s">
        <v>135</v>
      </c>
      <c r="D105" s="35">
        <v>803</v>
      </c>
      <c r="E105" s="20" t="s">
        <v>812</v>
      </c>
      <c r="F105" s="18">
        <v>102</v>
      </c>
      <c r="H105" s="36">
        <v>103</v>
      </c>
      <c r="I105" s="37" t="s">
        <v>813</v>
      </c>
      <c r="J105" s="38" t="s">
        <v>814</v>
      </c>
      <c r="K105" s="39" t="s">
        <v>815</v>
      </c>
      <c r="L105" s="38" t="s">
        <v>816</v>
      </c>
      <c r="M105" s="38" t="s">
        <v>817</v>
      </c>
    </row>
    <row r="106" spans="1:13" ht="17.25" customHeight="1" x14ac:dyDescent="0.45">
      <c r="A106" s="34">
        <v>103</v>
      </c>
      <c r="B106" s="43" t="s">
        <v>173</v>
      </c>
      <c r="C106" s="22" t="s">
        <v>63</v>
      </c>
      <c r="D106" s="35">
        <v>804</v>
      </c>
      <c r="E106" s="20" t="s">
        <v>818</v>
      </c>
      <c r="F106" s="18">
        <v>103</v>
      </c>
      <c r="H106" s="36">
        <v>104</v>
      </c>
      <c r="I106" s="37" t="s">
        <v>819</v>
      </c>
      <c r="J106" s="38" t="s">
        <v>820</v>
      </c>
      <c r="K106" s="39" t="s">
        <v>821</v>
      </c>
      <c r="L106" s="38" t="s">
        <v>822</v>
      </c>
      <c r="M106" s="38" t="s">
        <v>823</v>
      </c>
    </row>
    <row r="107" spans="1:13" ht="17.25" customHeight="1" x14ac:dyDescent="0.45">
      <c r="A107" s="34">
        <v>104</v>
      </c>
      <c r="B107" s="45"/>
      <c r="C107" s="22" t="s">
        <v>80</v>
      </c>
      <c r="D107" s="35">
        <v>805</v>
      </c>
      <c r="E107" s="20" t="s">
        <v>824</v>
      </c>
      <c r="F107" s="18">
        <v>104</v>
      </c>
      <c r="H107" s="36">
        <v>105</v>
      </c>
      <c r="I107" s="37" t="s">
        <v>825</v>
      </c>
      <c r="J107" s="38" t="s">
        <v>826</v>
      </c>
      <c r="K107" s="39" t="s">
        <v>827</v>
      </c>
      <c r="L107" s="38" t="s">
        <v>828</v>
      </c>
      <c r="M107" s="38" t="s">
        <v>829</v>
      </c>
    </row>
    <row r="108" spans="1:13" ht="17.25" customHeight="1" x14ac:dyDescent="0.45">
      <c r="A108" s="34">
        <v>105</v>
      </c>
      <c r="B108" s="45"/>
      <c r="C108" s="22" t="s">
        <v>96</v>
      </c>
      <c r="D108" s="35">
        <v>806</v>
      </c>
      <c r="E108" s="20" t="s">
        <v>830</v>
      </c>
      <c r="F108" s="18">
        <v>105</v>
      </c>
      <c r="H108" s="36">
        <v>106</v>
      </c>
      <c r="I108" s="37" t="s">
        <v>831</v>
      </c>
      <c r="J108" s="38" t="s">
        <v>832</v>
      </c>
      <c r="K108" s="39" t="s">
        <v>833</v>
      </c>
      <c r="L108" s="38" t="s">
        <v>834</v>
      </c>
      <c r="M108" s="38" t="s">
        <v>835</v>
      </c>
    </row>
    <row r="109" spans="1:13" ht="17.25" customHeight="1" x14ac:dyDescent="0.45">
      <c r="A109" s="34">
        <v>106</v>
      </c>
      <c r="B109" s="45"/>
      <c r="C109" s="22" t="s">
        <v>112</v>
      </c>
      <c r="D109" s="35">
        <v>807</v>
      </c>
      <c r="E109" s="20" t="s">
        <v>836</v>
      </c>
      <c r="F109" s="18">
        <v>106</v>
      </c>
      <c r="H109" s="36">
        <v>107</v>
      </c>
      <c r="I109" s="37" t="s">
        <v>837</v>
      </c>
      <c r="J109" s="38" t="s">
        <v>838</v>
      </c>
      <c r="K109" s="39" t="s">
        <v>839</v>
      </c>
      <c r="L109" s="38" t="s">
        <v>840</v>
      </c>
      <c r="M109" s="38" t="s">
        <v>841</v>
      </c>
    </row>
    <row r="110" spans="1:13" ht="17.25" customHeight="1" x14ac:dyDescent="0.45">
      <c r="A110" s="34">
        <v>107</v>
      </c>
      <c r="B110" s="45"/>
      <c r="C110" s="22" t="s">
        <v>126</v>
      </c>
      <c r="D110" s="35">
        <v>808</v>
      </c>
      <c r="E110" s="20" t="s">
        <v>842</v>
      </c>
      <c r="F110" s="18">
        <v>107</v>
      </c>
      <c r="H110" s="36">
        <v>108</v>
      </c>
      <c r="I110" s="37" t="s">
        <v>843</v>
      </c>
      <c r="J110" s="38" t="s">
        <v>844</v>
      </c>
      <c r="K110" s="39" t="s">
        <v>845</v>
      </c>
      <c r="L110" s="38" t="s">
        <v>846</v>
      </c>
      <c r="M110" s="38" t="s">
        <v>847</v>
      </c>
    </row>
    <row r="111" spans="1:13" ht="17.25" customHeight="1" x14ac:dyDescent="0.45">
      <c r="A111" s="34">
        <v>108</v>
      </c>
      <c r="B111" s="45"/>
      <c r="C111" s="22" t="s">
        <v>136</v>
      </c>
      <c r="D111" s="35">
        <v>809</v>
      </c>
      <c r="E111" s="20" t="s">
        <v>848</v>
      </c>
      <c r="F111" s="18">
        <v>108</v>
      </c>
      <c r="H111" s="36">
        <v>109</v>
      </c>
      <c r="I111" s="37" t="s">
        <v>849</v>
      </c>
      <c r="J111" s="38" t="s">
        <v>850</v>
      </c>
      <c r="K111" s="39" t="s">
        <v>851</v>
      </c>
      <c r="L111" s="38" t="s">
        <v>852</v>
      </c>
      <c r="M111" s="38" t="s">
        <v>853</v>
      </c>
    </row>
    <row r="112" spans="1:13" ht="17.25" customHeight="1" x14ac:dyDescent="0.45">
      <c r="A112" s="34">
        <v>109</v>
      </c>
      <c r="B112" s="45"/>
      <c r="C112" s="22" t="s">
        <v>144</v>
      </c>
      <c r="D112" s="35">
        <v>810</v>
      </c>
      <c r="E112" s="20" t="s">
        <v>854</v>
      </c>
      <c r="F112" s="18">
        <v>109</v>
      </c>
      <c r="H112" s="36">
        <v>110</v>
      </c>
      <c r="I112" s="37" t="s">
        <v>855</v>
      </c>
      <c r="J112" s="38" t="s">
        <v>856</v>
      </c>
      <c r="K112" s="39" t="s">
        <v>857</v>
      </c>
      <c r="L112" s="38" t="s">
        <v>858</v>
      </c>
      <c r="M112" s="38" t="s">
        <v>859</v>
      </c>
    </row>
    <row r="113" spans="1:13" ht="17.25" customHeight="1" x14ac:dyDescent="0.45">
      <c r="A113" s="34">
        <v>110</v>
      </c>
      <c r="B113" s="46"/>
      <c r="C113" s="22" t="s">
        <v>150</v>
      </c>
      <c r="D113" s="35">
        <v>811</v>
      </c>
      <c r="E113" s="20" t="s">
        <v>860</v>
      </c>
      <c r="F113" s="18">
        <v>110</v>
      </c>
      <c r="H113" s="36">
        <v>111</v>
      </c>
      <c r="I113" s="37" t="s">
        <v>861</v>
      </c>
      <c r="J113" s="38" t="s">
        <v>862</v>
      </c>
      <c r="K113" s="39" t="s">
        <v>863</v>
      </c>
      <c r="L113" s="38" t="s">
        <v>864</v>
      </c>
      <c r="M113" s="38" t="s">
        <v>865</v>
      </c>
    </row>
    <row r="114" spans="1:13" ht="17.25" customHeight="1" x14ac:dyDescent="0.45">
      <c r="A114" s="34">
        <v>111</v>
      </c>
      <c r="B114" s="20" t="s">
        <v>870</v>
      </c>
      <c r="C114" s="22" t="s">
        <v>132</v>
      </c>
      <c r="D114" s="35">
        <v>767</v>
      </c>
      <c r="E114" s="20" t="s">
        <v>595</v>
      </c>
      <c r="F114" s="18">
        <v>111</v>
      </c>
      <c r="H114" s="36">
        <v>67</v>
      </c>
      <c r="I114" s="21" t="s">
        <v>596</v>
      </c>
      <c r="J114" s="21" t="s">
        <v>597</v>
      </c>
      <c r="K114" s="21" t="s">
        <v>598</v>
      </c>
      <c r="L114" s="21" t="s">
        <v>599</v>
      </c>
      <c r="M114" s="21" t="s">
        <v>600</v>
      </c>
    </row>
    <row r="115" spans="1:13" ht="17.25" customHeight="1" x14ac:dyDescent="0.45">
      <c r="A115" s="34">
        <v>112</v>
      </c>
      <c r="B115" s="21" t="s">
        <v>179</v>
      </c>
      <c r="C115" s="22" t="s">
        <v>65</v>
      </c>
      <c r="D115" s="35">
        <v>813</v>
      </c>
      <c r="E115" s="20" t="s">
        <v>867</v>
      </c>
      <c r="F115" s="18">
        <v>112</v>
      </c>
    </row>
    <row r="116" spans="1:13" ht="17.25" customHeight="1" x14ac:dyDescent="0.45">
      <c r="A116" s="34">
        <v>113</v>
      </c>
      <c r="B116" s="21" t="s">
        <v>176</v>
      </c>
      <c r="C116" s="22" t="s">
        <v>64</v>
      </c>
      <c r="D116" s="35">
        <v>812</v>
      </c>
      <c r="E116" s="20" t="s">
        <v>866</v>
      </c>
      <c r="F116" s="20"/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092f589-e751-4462-a739-870ab8cd2d38}" enabled="1" method="Privileged" siteId="{ad240db7-45f7-4078-9730-e52d68321d1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入力見本</vt:lpstr>
      <vt:lpstr>JAAF登録データ貼付</vt:lpstr>
      <vt:lpstr>入力用部員名簿</vt:lpstr>
      <vt:lpstr>男子申込書</vt:lpstr>
      <vt:lpstr>女子申込書</vt:lpstr>
      <vt:lpstr>nansデータ</vt:lpstr>
      <vt:lpstr>リスト</vt:lpstr>
      <vt:lpstr>学校一覧</vt:lpstr>
      <vt:lpstr>女子申込書!Print_Area</vt:lpstr>
      <vt:lpstr>男子申込書!Print_Area</vt:lpstr>
      <vt:lpstr>入力用部員名簿!Print_Area</vt:lpstr>
      <vt:lpstr>入力用部員名簿!Print_Titles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賢悦</dc:creator>
  <cp:lastModifiedBy>高田　俊太</cp:lastModifiedBy>
  <cp:lastPrinted>2023-06-14T22:48:21Z</cp:lastPrinted>
  <dcterms:created xsi:type="dcterms:W3CDTF">2022-07-20T02:45:23Z</dcterms:created>
  <dcterms:modified xsi:type="dcterms:W3CDTF">2025-05-19T10:20:23Z</dcterms:modified>
</cp:coreProperties>
</file>